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'Лист3'!$3:$3</definedName>
    <definedName name="_xlnm.Print_Area" localSheetId="2">'Лист3'!$A$1:$I$90</definedName>
  </definedNames>
  <calcPr fullCalcOnLoad="1"/>
</workbook>
</file>

<file path=xl/comments3.xml><?xml version="1.0" encoding="utf-8"?>
<comments xmlns="http://schemas.openxmlformats.org/spreadsheetml/2006/main">
  <authors>
    <author>Econe2</author>
    <author>Econ2</author>
  </authors>
  <commentList>
    <comment ref="G87" authorId="0">
      <text>
        <r>
          <rPr>
            <b/>
            <sz val="9"/>
            <rFont val="Tahoma"/>
            <family val="2"/>
          </rPr>
          <t>Econe2:</t>
        </r>
        <r>
          <rPr>
            <sz val="9"/>
            <rFont val="Tahoma"/>
            <family val="2"/>
          </rPr>
          <t xml:space="preserve">
спортивные школы № 2 и № 3 объединены</t>
        </r>
      </text>
    </comment>
    <comment ref="G88" authorId="0">
      <text>
        <r>
          <rPr>
            <b/>
            <sz val="9"/>
            <rFont val="Tahoma"/>
            <family val="2"/>
          </rPr>
          <t>Econe2:</t>
        </r>
        <r>
          <rPr>
            <sz val="9"/>
            <rFont val="Tahoma"/>
            <family val="2"/>
          </rPr>
          <t xml:space="preserve">
введен в эксплуатацию Тонус-клуб</t>
        </r>
      </text>
    </comment>
    <comment ref="G84" authorId="0">
      <text>
        <r>
          <rPr>
            <b/>
            <sz val="9"/>
            <rFont val="Tahoma"/>
            <family val="2"/>
          </rPr>
          <t>Econe2:</t>
        </r>
        <r>
          <rPr>
            <sz val="9"/>
            <rFont val="Tahoma"/>
            <family val="2"/>
          </rPr>
          <t xml:space="preserve">
3570 - муниципальные ДОУ, 20 - ЦРО, 20-Автобат, 57 - Дельфин</t>
        </r>
      </text>
    </comment>
    <comment ref="H83" authorId="0">
      <text>
        <r>
          <rPr>
            <sz val="8"/>
            <rFont val="Tahoma"/>
            <family val="2"/>
          </rPr>
          <t>10 самостоятельных муниципальных (т.к. 6 присоединили к школам) +1 (ООО "Дельфин") + 1 (№ 113 МО РФ р-н Автобата)</t>
        </r>
      </text>
    </comment>
    <comment ref="H84" authorId="0">
      <text>
        <r>
          <rPr>
            <sz val="9"/>
            <rFont val="Tahoma"/>
            <family val="2"/>
          </rPr>
          <t>3940 (мун.д/с) + 103 (Дельфин) + 20 (д/с № 113 МО РФ)</t>
        </r>
      </text>
    </comment>
    <comment ref="H85" authorId="0">
      <text>
        <r>
          <rPr>
            <b/>
            <sz val="9"/>
            <rFont val="Tahoma"/>
            <family val="2"/>
          </rPr>
          <t>Econe2:</t>
        </r>
        <r>
          <rPr>
            <sz val="9"/>
            <rFont val="Tahoma"/>
            <family val="2"/>
          </rPr>
          <t xml:space="preserve">
МОАУ СОШ № 1 присоединена к МОАУ Гимназия № 1
</t>
        </r>
      </text>
    </comment>
    <comment ref="G71" authorId="0">
      <text>
        <r>
          <rPr>
            <b/>
            <sz val="9"/>
            <rFont val="Tahoma"/>
            <family val="2"/>
          </rPr>
          <t>Econe2:</t>
        </r>
        <r>
          <rPr>
            <sz val="9"/>
            <rFont val="Tahoma"/>
            <family val="2"/>
          </rPr>
          <t xml:space="preserve">
625 голов КРС в Томичевском, 435 = население + КФХ
</t>
        </r>
      </text>
    </comment>
    <comment ref="H71" authorId="0">
      <text>
        <r>
          <rPr>
            <b/>
            <sz val="9"/>
            <rFont val="Tahoma"/>
            <family val="2"/>
          </rPr>
          <t>Econe2:</t>
        </r>
        <r>
          <rPr>
            <sz val="9"/>
            <rFont val="Tahoma"/>
            <family val="2"/>
          </rPr>
          <t xml:space="preserve">
885 голов КРС в Томичевском
176 голов в хозяйствах населения</t>
        </r>
      </text>
    </comment>
    <comment ref="F70" authorId="0">
      <text>
        <r>
          <rPr>
            <sz val="8"/>
            <rFont val="Tahoma"/>
            <family val="2"/>
          </rPr>
          <t>Статистика не отразила данные по Томичевскому в связи с его перерегистрацией и данные о КФХ</t>
        </r>
      </text>
    </comment>
    <comment ref="H88" authorId="0">
      <text>
        <r>
          <rPr>
            <sz val="8.5"/>
            <rFont val="Tahoma"/>
            <family val="2"/>
          </rPr>
          <t>число спортивных сооружений увеличилось в связи с учетом спортивных сооружений 35-й Армии</t>
        </r>
      </text>
    </comment>
    <comment ref="H89" authorId="0">
      <text>
        <r>
          <rPr>
            <sz val="9"/>
            <rFont val="Tahoma"/>
            <family val="2"/>
          </rPr>
          <t xml:space="preserve">Число спортивных залов увеличилось в связи с учетом спортивных залов 35-й Армии
</t>
        </r>
      </text>
    </comment>
    <comment ref="G90" authorId="0">
      <text>
        <r>
          <rPr>
            <sz val="8"/>
            <rFont val="Tahoma"/>
            <family val="2"/>
          </rPr>
          <t>Ликвидированы в связи с невосстребованностью ряд филиалов культуры, анализ деятельности которых показазал неэффективность их эксплуатации</t>
        </r>
        <r>
          <rPr>
            <sz val="9"/>
            <rFont val="Tahoma"/>
            <family val="2"/>
          </rPr>
          <t xml:space="preserve">
</t>
        </r>
      </text>
    </comment>
    <comment ref="G85" authorId="0">
      <text>
        <r>
          <rPr>
            <sz val="8"/>
            <rFont val="Tahoma"/>
            <family val="2"/>
          </rPr>
          <t xml:space="preserve"> Реорганизация  СОШ № 3 путем присоединения к ней вечерней школы № 22.</t>
        </r>
        <r>
          <rPr>
            <sz val="9"/>
            <rFont val="Tahoma"/>
            <family val="2"/>
          </rPr>
          <t xml:space="preserve"> </t>
        </r>
      </text>
    </comment>
    <comment ref="H51" authorId="0">
      <text>
        <r>
          <rPr>
            <b/>
            <sz val="9"/>
            <rFont val="Tahoma"/>
            <family val="2"/>
          </rPr>
          <t>Econe2:</t>
        </r>
        <r>
          <rPr>
            <sz val="9"/>
            <rFont val="Tahoma"/>
            <family val="2"/>
          </rPr>
          <t xml:space="preserve">
Увеличилась общая протяженность улиц с 171,1 до 220,6 км</t>
        </r>
      </text>
    </comment>
    <comment ref="H49" authorId="0">
      <text>
        <r>
          <rPr>
            <sz val="9"/>
            <rFont val="Tahoma"/>
            <family val="2"/>
          </rPr>
          <t>Рост в связи с уточнением сведений по площади ветхого и аварийного жилья по документам граждан</t>
        </r>
      </text>
    </comment>
    <comment ref="I83" authorId="1">
      <text>
        <r>
          <rPr>
            <b/>
            <sz val="9"/>
            <rFont val="Tahoma"/>
            <family val="2"/>
          </rPr>
          <t>Econ2: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4 самостоятельных муниципальных +1 (ООО "Дельфин") + 1 (№113 МО РФ р-н Автобата)</t>
        </r>
      </text>
    </comment>
    <comment ref="I54" authorId="1">
      <text>
        <r>
          <rPr>
            <b/>
            <sz val="9"/>
            <rFont val="Tahoma"/>
            <family val="2"/>
          </rPr>
          <t>Econ2:</t>
        </r>
        <r>
          <rPr>
            <sz val="9"/>
            <rFont val="Tahoma"/>
            <family val="2"/>
          </rPr>
          <t xml:space="preserve">
оперативные данные
</t>
        </r>
      </text>
    </comment>
    <comment ref="I55" authorId="1">
      <text>
        <r>
          <rPr>
            <b/>
            <sz val="9"/>
            <rFont val="Tahoma"/>
            <family val="2"/>
          </rPr>
          <t>Econ2:</t>
        </r>
        <r>
          <rPr>
            <sz val="9"/>
            <rFont val="Tahoma"/>
            <family val="2"/>
          </rPr>
          <t xml:space="preserve">
оперативные данные</t>
        </r>
      </text>
    </comment>
    <comment ref="I84" authorId="1">
      <text>
        <r>
          <rPr>
            <b/>
            <sz val="9"/>
            <rFont val="Tahoma"/>
            <family val="2"/>
          </rPr>
          <t>Econ2:</t>
        </r>
        <r>
          <rPr>
            <sz val="9"/>
            <rFont val="Tahoma"/>
            <family val="2"/>
          </rPr>
          <t xml:space="preserve">
3788 (мун. д/с) + 125 (Дельфин) + 20(д/с № 113 МО РФ)
</t>
        </r>
      </text>
    </comment>
    <comment ref="I71" authorId="1">
      <text>
        <r>
          <rPr>
            <b/>
            <sz val="9"/>
            <rFont val="Tahoma"/>
            <family val="2"/>
          </rPr>
          <t>Econ2:</t>
        </r>
        <r>
          <rPr>
            <sz val="9"/>
            <rFont val="Tahoma"/>
            <family val="2"/>
          </rPr>
          <t xml:space="preserve">
172 КРС (хозяйства населения) + 974 КРС (Томичевский)</t>
        </r>
      </text>
    </comment>
  </commentList>
</comments>
</file>

<file path=xl/sharedStrings.xml><?xml version="1.0" encoding="utf-8"?>
<sst xmlns="http://schemas.openxmlformats.org/spreadsheetml/2006/main" count="202" uniqueCount="124">
  <si>
    <t>№ п/п</t>
  </si>
  <si>
    <t>Наименование показателя</t>
  </si>
  <si>
    <t>2011 г.</t>
  </si>
  <si>
    <t>2012 г.</t>
  </si>
  <si>
    <t>2013 г.</t>
  </si>
  <si>
    <t>1.</t>
  </si>
  <si>
    <t>Число зарегистрированных хозяйствующих субъектов (предприятий, организаций, филиалов, обособленных подразделений), на конец года</t>
  </si>
  <si>
    <t>единиц</t>
  </si>
  <si>
    <t>2.</t>
  </si>
  <si>
    <t>Среднемесячная заработная плата работников крупных, средних и некоммерческих организаций</t>
  </si>
  <si>
    <t>рублей</t>
  </si>
  <si>
    <t>3.</t>
  </si>
  <si>
    <t>Число зарегистрированных индивидуальных предпринимателей</t>
  </si>
  <si>
    <t>человек</t>
  </si>
  <si>
    <t>4.</t>
  </si>
  <si>
    <t>Ввод в действие общей площади жилых домов</t>
  </si>
  <si>
    <t>кв.м.</t>
  </si>
  <si>
    <t>в том числе индивидуальными застройщиками</t>
  </si>
  <si>
    <t>Оборот розничной торговли</t>
  </si>
  <si>
    <t>млн. рублей</t>
  </si>
  <si>
    <t>6.</t>
  </si>
  <si>
    <t>Оборот общественного питания</t>
  </si>
  <si>
    <t>9.</t>
  </si>
  <si>
    <t>Объем бытовых услуг населению</t>
  </si>
  <si>
    <t>7.</t>
  </si>
  <si>
    <t>Обеспеченность населения жильем</t>
  </si>
  <si>
    <t>кв.м. на 1 жителя</t>
  </si>
  <si>
    <t>8.</t>
  </si>
  <si>
    <t>Доля освещенных частей улиц в общей протяженности улиц, проездов, набережных</t>
  </si>
  <si>
    <t>%</t>
  </si>
  <si>
    <t>11.</t>
  </si>
  <si>
    <t>12.</t>
  </si>
  <si>
    <t>Расходы местного бюджета</t>
  </si>
  <si>
    <t>10.</t>
  </si>
  <si>
    <t>Число официально зарегистрированных безработных по итогам года</t>
  </si>
  <si>
    <t>Уровень зарегистрированной безработицы</t>
  </si>
  <si>
    <t>% к трудоспособному населению</t>
  </si>
  <si>
    <t>Число дошкольных образовательных учреждений</t>
  </si>
  <si>
    <t>Число воспитанников дошкольных образовательных учреждений</t>
  </si>
  <si>
    <t>Число общеобразовательных учреждений</t>
  </si>
  <si>
    <t>Число спортивных школ</t>
  </si>
  <si>
    <t>Численность населения по итогам года</t>
  </si>
  <si>
    <t>Число муниципальных учреждений культуры</t>
  </si>
  <si>
    <t>Число спортивных сооружений</t>
  </si>
  <si>
    <t>в том числе спортивных залов</t>
  </si>
  <si>
    <t>Общая площадь жилищного фонда города</t>
  </si>
  <si>
    <t>тыс.кв.м.</t>
  </si>
  <si>
    <t>Единица измерения</t>
  </si>
  <si>
    <t>Темп роста к предыдущему году</t>
  </si>
  <si>
    <t>Дефицит (профицит) бюджета</t>
  </si>
  <si>
    <t>Общая численность населения, состоящего на учете в качестве нуждающегося в жилых помещениях</t>
  </si>
  <si>
    <t>Доходы бюджета, всего</t>
  </si>
  <si>
    <t>Общая площадь ветхого и аварийного жилищного фонда</t>
  </si>
  <si>
    <t>тыс. кв.м.</t>
  </si>
  <si>
    <t>Численность населения, получившего жилые помещения и улучившего жилищные условия в отчетном году</t>
  </si>
  <si>
    <t>в том числе:</t>
  </si>
  <si>
    <t>городского</t>
  </si>
  <si>
    <t>сельского</t>
  </si>
  <si>
    <t>Естественный прирост (убыль) населения</t>
  </si>
  <si>
    <t>Миграционный прирост (убыль) населения</t>
  </si>
  <si>
    <t>в том числе по видам экономической деятельности:</t>
  </si>
  <si>
    <t>производственные виды деятельности</t>
  </si>
  <si>
    <t>торговля, общественное питание, услуги населению</t>
  </si>
  <si>
    <t>государственное управление, обеспечение военной безопасностью</t>
  </si>
  <si>
    <t>транспорт и связь</t>
  </si>
  <si>
    <t>образование, здравоохранение, социальные услуги</t>
  </si>
  <si>
    <t>строительство</t>
  </si>
  <si>
    <t>прочие виды деятельности</t>
  </si>
  <si>
    <t>Среднесписочная численность работников крупных, средних и некоммерческих организаций</t>
  </si>
  <si>
    <t>Демография, миграция</t>
  </si>
  <si>
    <t>Хозяйствующие субъекты</t>
  </si>
  <si>
    <t>Рынок труда</t>
  </si>
  <si>
    <t>Доходы населения</t>
  </si>
  <si>
    <t>Рост цен на товары и услуги</t>
  </si>
  <si>
    <t>Индекс потребительских цен на товары и услуги к соответствующему периоду прошлого года</t>
  </si>
  <si>
    <t>на продовольственные товары</t>
  </si>
  <si>
    <t>на непродовольственные товары</t>
  </si>
  <si>
    <t>на услуги</t>
  </si>
  <si>
    <t>Рост среднемесячной заработной платы к предыдущему году</t>
  </si>
  <si>
    <t>Реальный рост заработной платы (с учетом роста цен на товары и услуги)</t>
  </si>
  <si>
    <r>
      <t>Число учащихся общеобразовательных учреждений (</t>
    </r>
    <r>
      <rPr>
        <i/>
        <sz val="12"/>
        <rFont val="Arial"/>
        <family val="2"/>
      </rPr>
      <t>на 1-е сентября учебного года</t>
    </r>
    <r>
      <rPr>
        <sz val="12"/>
        <rFont val="Arial"/>
        <family val="2"/>
      </rPr>
      <t>)</t>
    </r>
  </si>
  <si>
    <t>5.</t>
  </si>
  <si>
    <t>Развитие потребительского рынка, расходы населения</t>
  </si>
  <si>
    <t>темп роста к предыдущему году в сопоставимых ценах</t>
  </si>
  <si>
    <t>Средний размер трудовой пенсии</t>
  </si>
  <si>
    <t>Объем выполненных работ по виду деятельности "Строительство"</t>
  </si>
  <si>
    <t xml:space="preserve"> Строительство</t>
  </si>
  <si>
    <t>Жилищно-коммунальное хозяйство</t>
  </si>
  <si>
    <t>Общая протяженность освещенных улиц</t>
  </si>
  <si>
    <t>км</t>
  </si>
  <si>
    <t>Инвестиции</t>
  </si>
  <si>
    <t>Объем инвестиций в основной капитал</t>
  </si>
  <si>
    <t>Фактически оплачено населением жилищно-коммунальным услуг</t>
  </si>
  <si>
    <t>Число семей, получивших субсидию на оплату ЖКУ на конец периода</t>
  </si>
  <si>
    <t xml:space="preserve">Сумма субсидий, начисленных населению на оплату ЖКУ </t>
  </si>
  <si>
    <t>Отгружено товаров собственного производства, выполнено работ и услуг собственными силами крупных и средних предприятий по производственным видам деятельности</t>
  </si>
  <si>
    <r>
      <t xml:space="preserve">Производство            </t>
    </r>
    <r>
      <rPr>
        <b/>
        <i/>
        <sz val="12"/>
        <rFont val="Arial"/>
        <family val="2"/>
      </rPr>
      <t xml:space="preserve"> (без учета субъектов предпринимательской деятельности)</t>
    </r>
  </si>
  <si>
    <t>в том числе по видам деятельности:</t>
  </si>
  <si>
    <t>обрабатывающие производства</t>
  </si>
  <si>
    <t>индекс-дефлятор к предыдущему году</t>
  </si>
  <si>
    <t xml:space="preserve">производство и распределение электроэнергии (тепловой энергии), газа и воды </t>
  </si>
  <si>
    <t>темп роста к предыдущему периоду в сопоставимых ценах</t>
  </si>
  <si>
    <t>Развитие сельского хозяйства</t>
  </si>
  <si>
    <t>Посевная площадь сельскохозяйственных культур в хозяйствах всех категорий</t>
  </si>
  <si>
    <t>га</t>
  </si>
  <si>
    <t>Поголовье КРС в хозяйствах всех категорий</t>
  </si>
  <si>
    <t>голов</t>
  </si>
  <si>
    <t>Исполнение бюджета</t>
  </si>
  <si>
    <t>Безвозмездные перечисления</t>
  </si>
  <si>
    <t>в том числе налоговые и неналоговые доходы местного бюджета</t>
  </si>
  <si>
    <t>Налоговые доходы</t>
  </si>
  <si>
    <t>Неналоговые доходы</t>
  </si>
  <si>
    <t>Социальная сфера</t>
  </si>
  <si>
    <t>Протяженность автомобильных дорог общего пользования местного значения</t>
  </si>
  <si>
    <t>2014 г.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</si>
  <si>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</si>
  <si>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13.</t>
  </si>
  <si>
    <t>Показатели социально-экономического развития г. Белогорск в динамике 2011-2015    (данные Амурстата)</t>
  </si>
  <si>
    <t>2015 г.</t>
  </si>
  <si>
    <t>Начислено (предъявлено)  жилищно-коммунальных платежей населению</t>
  </si>
  <si>
    <r>
      <t xml:space="preserve">1 451               </t>
    </r>
    <r>
      <rPr>
        <sz val="10"/>
        <rFont val="Arial"/>
        <family val="2"/>
      </rPr>
      <t>оценка</t>
    </r>
  </si>
  <si>
    <t xml:space="preserve">Темп роста к предыдущему году </t>
  </si>
  <si>
    <t>Число родившихся</t>
  </si>
  <si>
    <t>Число умерших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</si>
</sst>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00"/>
    <numFmt numFmtId="187" formatCode="0.0000"/>
    <numFmt numFmtId="188" formatCode="0.000"/>
  </numFmts>
  <fonts count="48">
    <font>
      <sz val="10"/>
      <name val="Arial"/>
      <family val="0"/>
    </font>
    <font>
      <b/>
      <sz val="10"/>
      <name val="Arial"/>
      <family val="2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63"/>
      <name val="Arial"/>
      <family val="2"/>
    </font>
    <font>
      <b/>
      <i/>
      <sz val="12"/>
      <name val="Arial"/>
      <family val="2"/>
    </font>
    <font>
      <sz val="8"/>
      <name val="Tahoma"/>
      <family val="2"/>
    </font>
    <font>
      <sz val="8.5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 wrapText="1"/>
    </xf>
    <xf numFmtId="0" fontId="1" fillId="33" borderId="0" xfId="0" applyFont="1" applyFill="1" applyAlignment="1">
      <alignment horizontal="center" vertical="top" wrapText="1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33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33" borderId="0" xfId="0" applyFont="1" applyFill="1" applyBorder="1" applyAlignment="1">
      <alignment/>
    </xf>
    <xf numFmtId="0" fontId="5" fillId="0" borderId="0" xfId="0" applyFont="1" applyAlignment="1">
      <alignment horizontal="right" vertical="top" wrapText="1"/>
    </xf>
    <xf numFmtId="2" fontId="5" fillId="0" borderId="10" xfId="0" applyNumberFormat="1" applyFont="1" applyBorder="1" applyAlignment="1">
      <alignment horizontal="justify" vertical="top" wrapText="1"/>
    </xf>
    <xf numFmtId="184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6" fillId="33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3" fontId="6" fillId="0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5" fillId="35" borderId="10" xfId="0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top"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="75" zoomScaleSheetLayoutView="75" zoomScalePageLayoutView="0" workbookViewId="0" topLeftCell="A1">
      <pane xSplit="3" ySplit="3" topLeftCell="D52" activePane="bottomRight" state="frozen"/>
      <selection pane="topLeft" activeCell="A1" sqref="A1"/>
      <selection pane="topRight" activeCell="D1" sqref="D1"/>
      <selection pane="bottomLeft" activeCell="A4" sqref="A4"/>
      <selection pane="bottomRight" activeCell="I33" sqref="I33"/>
    </sheetView>
  </sheetViews>
  <sheetFormatPr defaultColWidth="9.140625" defaultRowHeight="12.75"/>
  <cols>
    <col min="1" max="1" width="5.140625" style="27" customWidth="1"/>
    <col min="2" max="2" width="25.8515625" style="27" customWidth="1"/>
    <col min="3" max="3" width="50.57421875" style="27" customWidth="1"/>
    <col min="4" max="4" width="18.00390625" style="27" customWidth="1"/>
    <col min="5" max="6" width="17.7109375" style="29" customWidth="1"/>
    <col min="7" max="7" width="16.421875" style="29" customWidth="1"/>
    <col min="8" max="8" width="14.57421875" style="45" customWidth="1"/>
    <col min="9" max="9" width="15.140625" style="0" customWidth="1"/>
  </cols>
  <sheetData>
    <row r="1" spans="1:8" s="1" customFormat="1" ht="15.75">
      <c r="A1" s="59" t="s">
        <v>117</v>
      </c>
      <c r="B1" s="59"/>
      <c r="C1" s="59"/>
      <c r="D1" s="59"/>
      <c r="E1" s="59"/>
      <c r="F1" s="59"/>
      <c r="G1" s="59"/>
      <c r="H1" s="44"/>
    </row>
    <row r="2" spans="1:8" s="1" customFormat="1" ht="15.75">
      <c r="A2" s="13"/>
      <c r="B2" s="13"/>
      <c r="C2" s="13"/>
      <c r="D2" s="13"/>
      <c r="E2" s="13"/>
      <c r="F2" s="13"/>
      <c r="G2" s="13"/>
      <c r="H2" s="44"/>
    </row>
    <row r="3" spans="1:9" s="2" customFormat="1" ht="33" customHeight="1">
      <c r="A3" s="14" t="s">
        <v>0</v>
      </c>
      <c r="B3" s="14"/>
      <c r="C3" s="35" t="s">
        <v>1</v>
      </c>
      <c r="D3" s="14" t="s">
        <v>47</v>
      </c>
      <c r="E3" s="14" t="s">
        <v>2</v>
      </c>
      <c r="F3" s="14" t="s">
        <v>3</v>
      </c>
      <c r="G3" s="14" t="s">
        <v>4</v>
      </c>
      <c r="H3" s="14" t="s">
        <v>114</v>
      </c>
      <c r="I3" s="14" t="s">
        <v>118</v>
      </c>
    </row>
    <row r="4" spans="1:9" s="5" customFormat="1" ht="37.5" customHeight="1">
      <c r="A4" s="15" t="s">
        <v>5</v>
      </c>
      <c r="B4" s="15" t="s">
        <v>69</v>
      </c>
      <c r="C4" s="36" t="s">
        <v>41</v>
      </c>
      <c r="D4" s="15" t="s">
        <v>13</v>
      </c>
      <c r="E4" s="16">
        <v>68371</v>
      </c>
      <c r="F4" s="16">
        <v>68456</v>
      </c>
      <c r="G4" s="16">
        <v>68041</v>
      </c>
      <c r="H4" s="16">
        <v>67687</v>
      </c>
      <c r="I4" s="16">
        <v>67303</v>
      </c>
    </row>
    <row r="5" spans="1:9" s="2" customFormat="1" ht="20.25" customHeight="1">
      <c r="A5" s="17"/>
      <c r="B5" s="17"/>
      <c r="C5" s="37" t="s">
        <v>55</v>
      </c>
      <c r="D5" s="17"/>
      <c r="E5" s="17"/>
      <c r="F5" s="17"/>
      <c r="G5" s="17"/>
      <c r="H5" s="11"/>
      <c r="I5" s="52"/>
    </row>
    <row r="6" spans="1:9" s="2" customFormat="1" ht="28.5" customHeight="1">
      <c r="A6" s="17"/>
      <c r="B6" s="17"/>
      <c r="C6" s="37" t="s">
        <v>56</v>
      </c>
      <c r="D6" s="17" t="s">
        <v>13</v>
      </c>
      <c r="E6" s="17">
        <v>67912</v>
      </c>
      <c r="F6" s="17">
        <v>67991</v>
      </c>
      <c r="G6" s="17">
        <v>67572</v>
      </c>
      <c r="H6" s="11">
        <v>67216</v>
      </c>
      <c r="I6" s="48">
        <v>66832</v>
      </c>
    </row>
    <row r="7" spans="1:9" s="2" customFormat="1" ht="28.5" customHeight="1">
      <c r="A7" s="17"/>
      <c r="B7" s="17"/>
      <c r="C7" s="37" t="s">
        <v>57</v>
      </c>
      <c r="D7" s="17" t="s">
        <v>13</v>
      </c>
      <c r="E7" s="18">
        <f>E4-E6</f>
        <v>459</v>
      </c>
      <c r="F7" s="18">
        <f>F4-F6</f>
        <v>465</v>
      </c>
      <c r="G7" s="18">
        <f>G4-G6</f>
        <v>469</v>
      </c>
      <c r="H7" s="18">
        <f>H4-H6</f>
        <v>471</v>
      </c>
      <c r="I7" s="18">
        <f>I4-I6</f>
        <v>471</v>
      </c>
    </row>
    <row r="8" spans="1:9" s="2" customFormat="1" ht="28.5" customHeight="1">
      <c r="A8" s="17"/>
      <c r="B8" s="17"/>
      <c r="C8" s="37" t="s">
        <v>122</v>
      </c>
      <c r="D8" s="17" t="s">
        <v>13</v>
      </c>
      <c r="E8" s="18">
        <v>833</v>
      </c>
      <c r="F8" s="18">
        <v>886</v>
      </c>
      <c r="G8" s="18">
        <v>838</v>
      </c>
      <c r="H8" s="18">
        <v>814</v>
      </c>
      <c r="I8" s="18">
        <v>880</v>
      </c>
    </row>
    <row r="9" spans="1:9" s="2" customFormat="1" ht="28.5" customHeight="1">
      <c r="A9" s="17"/>
      <c r="B9" s="17"/>
      <c r="C9" s="37" t="s">
        <v>123</v>
      </c>
      <c r="D9" s="17" t="s">
        <v>13</v>
      </c>
      <c r="E9" s="18">
        <v>940</v>
      </c>
      <c r="F9" s="18">
        <v>974</v>
      </c>
      <c r="G9" s="18">
        <v>888</v>
      </c>
      <c r="H9" s="18">
        <v>946</v>
      </c>
      <c r="I9" s="18">
        <v>1006</v>
      </c>
    </row>
    <row r="10" spans="1:9" s="2" customFormat="1" ht="28.5" customHeight="1">
      <c r="A10" s="17"/>
      <c r="B10" s="17"/>
      <c r="C10" s="37" t="s">
        <v>58</v>
      </c>
      <c r="D10" s="17" t="s">
        <v>13</v>
      </c>
      <c r="E10" s="18">
        <f>E8-E9</f>
        <v>-107</v>
      </c>
      <c r="F10" s="18">
        <f>F8-F9</f>
        <v>-88</v>
      </c>
      <c r="G10" s="18">
        <f>G8-G9</f>
        <v>-50</v>
      </c>
      <c r="H10" s="18">
        <f>H8-H9</f>
        <v>-132</v>
      </c>
      <c r="I10" s="18">
        <f>I8-I9</f>
        <v>-126</v>
      </c>
    </row>
    <row r="11" spans="1:9" s="2" customFormat="1" ht="28.5" customHeight="1">
      <c r="A11" s="17"/>
      <c r="B11" s="17"/>
      <c r="C11" s="37" t="s">
        <v>59</v>
      </c>
      <c r="D11" s="17" t="s">
        <v>13</v>
      </c>
      <c r="E11" s="17">
        <v>-199</v>
      </c>
      <c r="F11" s="17">
        <v>173</v>
      </c>
      <c r="G11" s="17">
        <v>-365</v>
      </c>
      <c r="H11" s="11">
        <v>-222</v>
      </c>
      <c r="I11" s="11">
        <v>-258</v>
      </c>
    </row>
    <row r="12" spans="1:9" s="8" customFormat="1" ht="80.25" customHeight="1">
      <c r="A12" s="20" t="s">
        <v>8</v>
      </c>
      <c r="B12" s="20" t="s">
        <v>70</v>
      </c>
      <c r="C12" s="36" t="s">
        <v>6</v>
      </c>
      <c r="D12" s="15" t="s">
        <v>7</v>
      </c>
      <c r="E12" s="15">
        <f>E14+E15+E16+E17+E18+E19+E20</f>
        <v>573</v>
      </c>
      <c r="F12" s="15">
        <f>F14+F15+F16+F17+F18+F19+F20</f>
        <v>596</v>
      </c>
      <c r="G12" s="15">
        <f>G14+G15+G16+G17+G18+G19+G20</f>
        <v>610</v>
      </c>
      <c r="H12" s="15">
        <f>H14+H15+H16+H17+H18+H19+H20</f>
        <v>622</v>
      </c>
      <c r="I12" s="15">
        <f>I14+I15+I16+I17+I18+I19+I20</f>
        <v>636</v>
      </c>
    </row>
    <row r="13" spans="1:9" ht="42" customHeight="1">
      <c r="A13" s="19"/>
      <c r="B13" s="19"/>
      <c r="C13" s="37" t="s">
        <v>60</v>
      </c>
      <c r="D13" s="17"/>
      <c r="E13" s="17"/>
      <c r="F13" s="17"/>
      <c r="G13" s="17"/>
      <c r="H13" s="11"/>
      <c r="I13" s="53"/>
    </row>
    <row r="14" spans="1:9" ht="29.25" customHeight="1">
      <c r="A14" s="19"/>
      <c r="B14" s="19"/>
      <c r="C14" s="37" t="s">
        <v>61</v>
      </c>
      <c r="D14" s="17" t="s">
        <v>7</v>
      </c>
      <c r="E14" s="17">
        <v>66</v>
      </c>
      <c r="F14" s="17">
        <v>72</v>
      </c>
      <c r="G14" s="17">
        <v>70</v>
      </c>
      <c r="H14" s="11">
        <v>75</v>
      </c>
      <c r="I14" s="11">
        <v>83</v>
      </c>
    </row>
    <row r="15" spans="1:9" ht="36" customHeight="1">
      <c r="A15" s="19"/>
      <c r="B15" s="19"/>
      <c r="C15" s="37" t="s">
        <v>62</v>
      </c>
      <c r="D15" s="17" t="s">
        <v>7</v>
      </c>
      <c r="E15" s="17">
        <v>200</v>
      </c>
      <c r="F15" s="17">
        <v>205</v>
      </c>
      <c r="G15" s="17">
        <v>211</v>
      </c>
      <c r="H15" s="11">
        <v>221</v>
      </c>
      <c r="I15" s="11">
        <v>235</v>
      </c>
    </row>
    <row r="16" spans="1:9" ht="36" customHeight="1">
      <c r="A16" s="19"/>
      <c r="B16" s="19"/>
      <c r="C16" s="37" t="s">
        <v>63</v>
      </c>
      <c r="D16" s="17" t="s">
        <v>7</v>
      </c>
      <c r="E16" s="17">
        <v>44</v>
      </c>
      <c r="F16" s="17">
        <v>43</v>
      </c>
      <c r="G16" s="17">
        <v>45</v>
      </c>
      <c r="H16" s="11">
        <v>46</v>
      </c>
      <c r="I16" s="11">
        <v>44</v>
      </c>
    </row>
    <row r="17" spans="1:9" ht="25.5" customHeight="1">
      <c r="A17" s="19"/>
      <c r="B17" s="19"/>
      <c r="C17" s="37" t="s">
        <v>64</v>
      </c>
      <c r="D17" s="17" t="s">
        <v>7</v>
      </c>
      <c r="E17" s="17">
        <v>30</v>
      </c>
      <c r="F17" s="17">
        <v>34</v>
      </c>
      <c r="G17" s="17">
        <v>34</v>
      </c>
      <c r="H17" s="11">
        <v>38</v>
      </c>
      <c r="I17" s="11">
        <v>38</v>
      </c>
    </row>
    <row r="18" spans="1:9" ht="36" customHeight="1">
      <c r="A18" s="19"/>
      <c r="B18" s="19"/>
      <c r="C18" s="37" t="s">
        <v>65</v>
      </c>
      <c r="D18" s="17" t="s">
        <v>7</v>
      </c>
      <c r="E18" s="17">
        <v>80</v>
      </c>
      <c r="F18" s="17">
        <v>81</v>
      </c>
      <c r="G18" s="17">
        <v>76</v>
      </c>
      <c r="H18" s="11">
        <v>65</v>
      </c>
      <c r="I18" s="11">
        <v>57</v>
      </c>
    </row>
    <row r="19" spans="1:9" ht="24.75" customHeight="1">
      <c r="A19" s="19"/>
      <c r="B19" s="19"/>
      <c r="C19" s="37" t="s">
        <v>66</v>
      </c>
      <c r="D19" s="17" t="s">
        <v>7</v>
      </c>
      <c r="E19" s="17">
        <v>62</v>
      </c>
      <c r="F19" s="17">
        <v>71</v>
      </c>
      <c r="G19" s="17">
        <v>79</v>
      </c>
      <c r="H19" s="11">
        <v>83</v>
      </c>
      <c r="I19" s="11">
        <v>81</v>
      </c>
    </row>
    <row r="20" spans="1:9" ht="27.75" customHeight="1">
      <c r="A20" s="19"/>
      <c r="B20" s="19"/>
      <c r="C20" s="37" t="s">
        <v>67</v>
      </c>
      <c r="D20" s="17" t="s">
        <v>7</v>
      </c>
      <c r="E20" s="17">
        <v>91</v>
      </c>
      <c r="F20" s="17">
        <v>90</v>
      </c>
      <c r="G20" s="17">
        <v>95</v>
      </c>
      <c r="H20" s="11">
        <v>94</v>
      </c>
      <c r="I20" s="11">
        <v>98</v>
      </c>
    </row>
    <row r="21" spans="1:9" s="9" customFormat="1" ht="51.75" customHeight="1">
      <c r="A21" s="31"/>
      <c r="B21" s="31"/>
      <c r="C21" s="38" t="s">
        <v>12</v>
      </c>
      <c r="D21" s="32" t="s">
        <v>13</v>
      </c>
      <c r="E21" s="54">
        <v>1829</v>
      </c>
      <c r="F21" s="54">
        <v>1911</v>
      </c>
      <c r="G21" s="54">
        <v>1695</v>
      </c>
      <c r="H21" s="54">
        <v>1711</v>
      </c>
      <c r="I21" s="54">
        <v>1645</v>
      </c>
    </row>
    <row r="22" spans="1:9" s="8" customFormat="1" ht="57" customHeight="1">
      <c r="A22" s="20" t="s">
        <v>11</v>
      </c>
      <c r="B22" s="20" t="s">
        <v>71</v>
      </c>
      <c r="C22" s="36" t="s">
        <v>68</v>
      </c>
      <c r="D22" s="15" t="s">
        <v>13</v>
      </c>
      <c r="E22" s="16">
        <v>18497</v>
      </c>
      <c r="F22" s="16">
        <v>17537</v>
      </c>
      <c r="G22" s="16">
        <v>16701</v>
      </c>
      <c r="H22" s="16">
        <v>16174</v>
      </c>
      <c r="I22" s="16">
        <v>15644</v>
      </c>
    </row>
    <row r="23" spans="1:9" s="7" customFormat="1" ht="38.25" customHeight="1">
      <c r="A23" s="22"/>
      <c r="B23" s="22"/>
      <c r="C23" s="39" t="s">
        <v>34</v>
      </c>
      <c r="D23" s="11" t="s">
        <v>13</v>
      </c>
      <c r="E23" s="11">
        <v>867</v>
      </c>
      <c r="F23" s="11">
        <v>765</v>
      </c>
      <c r="G23" s="11">
        <v>642</v>
      </c>
      <c r="H23" s="11">
        <v>607</v>
      </c>
      <c r="I23" s="11">
        <v>905</v>
      </c>
    </row>
    <row r="24" spans="1:9" s="7" customFormat="1" ht="57" customHeight="1">
      <c r="A24" s="22"/>
      <c r="B24" s="22"/>
      <c r="C24" s="37" t="s">
        <v>35</v>
      </c>
      <c r="D24" s="58" t="s">
        <v>36</v>
      </c>
      <c r="E24" s="17">
        <v>2</v>
      </c>
      <c r="F24" s="17">
        <v>1.8</v>
      </c>
      <c r="G24" s="17">
        <v>1.5</v>
      </c>
      <c r="H24" s="11">
        <v>1.5</v>
      </c>
      <c r="I24" s="11">
        <v>2.2</v>
      </c>
    </row>
    <row r="25" spans="1:9" s="8" customFormat="1" ht="57" customHeight="1">
      <c r="A25" s="20" t="s">
        <v>14</v>
      </c>
      <c r="B25" s="20" t="s">
        <v>73</v>
      </c>
      <c r="C25" s="36" t="s">
        <v>74</v>
      </c>
      <c r="D25" s="15" t="s">
        <v>29</v>
      </c>
      <c r="E25" s="23">
        <v>109.08</v>
      </c>
      <c r="F25" s="23">
        <v>105.75</v>
      </c>
      <c r="G25" s="23">
        <v>107.75</v>
      </c>
      <c r="H25" s="23">
        <v>107.7</v>
      </c>
      <c r="I25" s="23">
        <v>115.4</v>
      </c>
    </row>
    <row r="26" spans="1:9" s="6" customFormat="1" ht="18.75" customHeight="1">
      <c r="A26" s="22"/>
      <c r="B26" s="22"/>
      <c r="C26" s="39" t="s">
        <v>55</v>
      </c>
      <c r="D26" s="11"/>
      <c r="E26" s="24"/>
      <c r="F26" s="24"/>
      <c r="G26" s="24"/>
      <c r="H26" s="24"/>
      <c r="I26" s="55"/>
    </row>
    <row r="27" spans="1:9" s="6" customFormat="1" ht="27" customHeight="1">
      <c r="A27" s="22"/>
      <c r="B27" s="22"/>
      <c r="C27" s="39" t="s">
        <v>75</v>
      </c>
      <c r="D27" s="11" t="s">
        <v>29</v>
      </c>
      <c r="E27" s="24">
        <v>109.44</v>
      </c>
      <c r="F27" s="24">
        <v>104.99</v>
      </c>
      <c r="G27" s="24">
        <v>106.78</v>
      </c>
      <c r="H27" s="24">
        <v>109.8</v>
      </c>
      <c r="I27" s="24">
        <v>118.92</v>
      </c>
    </row>
    <row r="28" spans="1:9" s="7" customFormat="1" ht="21.75" customHeight="1">
      <c r="A28" s="22"/>
      <c r="B28" s="22"/>
      <c r="C28" s="37" t="s">
        <v>76</v>
      </c>
      <c r="D28" s="17" t="s">
        <v>29</v>
      </c>
      <c r="E28" s="25">
        <v>107.51</v>
      </c>
      <c r="F28" s="25">
        <v>106.08</v>
      </c>
      <c r="G28" s="25">
        <v>108.43</v>
      </c>
      <c r="H28" s="24">
        <v>106.55</v>
      </c>
      <c r="I28" s="24">
        <v>114.41</v>
      </c>
    </row>
    <row r="29" spans="1:9" s="7" customFormat="1" ht="24" customHeight="1">
      <c r="A29" s="22"/>
      <c r="B29" s="22"/>
      <c r="C29" s="37" t="s">
        <v>77</v>
      </c>
      <c r="D29" s="17" t="s">
        <v>29</v>
      </c>
      <c r="E29" s="25">
        <v>110.41</v>
      </c>
      <c r="F29" s="25">
        <v>105.61</v>
      </c>
      <c r="G29" s="25">
        <v>108.11</v>
      </c>
      <c r="H29" s="24">
        <v>106.54</v>
      </c>
      <c r="I29" s="24">
        <v>111.98</v>
      </c>
    </row>
    <row r="30" spans="1:9" s="8" customFormat="1" ht="47.25">
      <c r="A30" s="20" t="s">
        <v>81</v>
      </c>
      <c r="B30" s="20" t="s">
        <v>72</v>
      </c>
      <c r="C30" s="36" t="s">
        <v>9</v>
      </c>
      <c r="D30" s="15" t="s">
        <v>10</v>
      </c>
      <c r="E30" s="15">
        <v>26421</v>
      </c>
      <c r="F30" s="15">
        <v>32399</v>
      </c>
      <c r="G30" s="16">
        <v>35379.4</v>
      </c>
      <c r="H30" s="23">
        <v>37520.9</v>
      </c>
      <c r="I30" s="23">
        <v>38750.3</v>
      </c>
    </row>
    <row r="31" spans="1:9" s="6" customFormat="1" ht="30">
      <c r="A31" s="22"/>
      <c r="B31" s="22"/>
      <c r="C31" s="39" t="s">
        <v>78</v>
      </c>
      <c r="D31" s="11" t="s">
        <v>29</v>
      </c>
      <c r="E31" s="24">
        <v>116</v>
      </c>
      <c r="F31" s="24">
        <f>(F30/E30)*100</f>
        <v>122.62594148593922</v>
      </c>
      <c r="G31" s="24">
        <f>(G30/F30)*100</f>
        <v>109.1990493533751</v>
      </c>
      <c r="H31" s="24">
        <f>(H30/G30)*100</f>
        <v>106.05295737067333</v>
      </c>
      <c r="I31" s="24">
        <f>(I30/H30)*100</f>
        <v>103.27657385617084</v>
      </c>
    </row>
    <row r="32" spans="1:9" s="6" customFormat="1" ht="35.25" customHeight="1">
      <c r="A32" s="22"/>
      <c r="B32" s="22"/>
      <c r="C32" s="39" t="s">
        <v>79</v>
      </c>
      <c r="D32" s="11" t="s">
        <v>29</v>
      </c>
      <c r="E32" s="24">
        <v>106</v>
      </c>
      <c r="F32" s="24">
        <f>((F30/F25%)/E30)*100</f>
        <v>115.95833710254297</v>
      </c>
      <c r="G32" s="24">
        <f>((G30/G25%)/F30)*100</f>
        <v>101.34482538596299</v>
      </c>
      <c r="H32" s="24">
        <f>((H30/H25%)/G30)*100</f>
        <v>98.47071250758898</v>
      </c>
      <c r="I32" s="24">
        <f>((I30/I25%)/H30)*100</f>
        <v>89.49443141782567</v>
      </c>
    </row>
    <row r="33" spans="1:9" ht="21.75" customHeight="1">
      <c r="A33" s="19"/>
      <c r="B33" s="19"/>
      <c r="C33" s="37" t="s">
        <v>84</v>
      </c>
      <c r="D33" s="26" t="s">
        <v>10</v>
      </c>
      <c r="E33" s="26">
        <v>8707</v>
      </c>
      <c r="F33" s="26">
        <v>9301</v>
      </c>
      <c r="G33" s="26">
        <v>10208</v>
      </c>
      <c r="H33" s="24">
        <v>10498.84</v>
      </c>
      <c r="I33" s="24">
        <v>12182</v>
      </c>
    </row>
    <row r="34" spans="1:9" s="30" customFormat="1" ht="63.75" customHeight="1">
      <c r="A34" s="20" t="s">
        <v>20</v>
      </c>
      <c r="B34" s="20" t="s">
        <v>82</v>
      </c>
      <c r="C34" s="36" t="s">
        <v>18</v>
      </c>
      <c r="D34" s="15" t="s">
        <v>19</v>
      </c>
      <c r="E34" s="15">
        <v>6135</v>
      </c>
      <c r="F34" s="15">
        <v>6573</v>
      </c>
      <c r="G34" s="23">
        <v>7210.858</v>
      </c>
      <c r="H34" s="23">
        <v>7836.621</v>
      </c>
      <c r="I34" s="23">
        <v>9149.5</v>
      </c>
    </row>
    <row r="35" spans="1:9" s="10" customFormat="1" ht="30.75" customHeight="1">
      <c r="A35" s="22"/>
      <c r="B35" s="22"/>
      <c r="C35" s="39" t="s">
        <v>83</v>
      </c>
      <c r="D35" s="11" t="s">
        <v>29</v>
      </c>
      <c r="E35" s="24">
        <v>108</v>
      </c>
      <c r="F35" s="24">
        <f>((F34/F25%)/E34)*100</f>
        <v>101.31381967203639</v>
      </c>
      <c r="G35" s="24">
        <f>((G34/G25%)/F34)*100</f>
        <v>101.81365587902138</v>
      </c>
      <c r="H35" s="24">
        <f>((H34/H25%)/G34)*100</f>
        <v>100.90813906451079</v>
      </c>
      <c r="I35" s="24">
        <f>((I34/I25%)/H34)*100</f>
        <v>101.17255296718307</v>
      </c>
    </row>
    <row r="36" spans="1:9" s="1" customFormat="1" ht="21.75" customHeight="1">
      <c r="A36" s="33"/>
      <c r="B36" s="33"/>
      <c r="C36" s="35" t="s">
        <v>21</v>
      </c>
      <c r="D36" s="14" t="s">
        <v>19</v>
      </c>
      <c r="E36" s="14">
        <v>215</v>
      </c>
      <c r="F36" s="14">
        <v>232</v>
      </c>
      <c r="G36" s="34">
        <v>234.2</v>
      </c>
      <c r="H36" s="46">
        <v>283</v>
      </c>
      <c r="I36" s="46">
        <v>350.6</v>
      </c>
    </row>
    <row r="37" spans="1:9" ht="30.75" customHeight="1">
      <c r="A37" s="19"/>
      <c r="B37" s="19"/>
      <c r="C37" s="39" t="s">
        <v>83</v>
      </c>
      <c r="D37" s="11" t="s">
        <v>29</v>
      </c>
      <c r="E37" s="25">
        <v>101</v>
      </c>
      <c r="F37" s="25">
        <f>((F36/F25%)/E36)*100</f>
        <v>102.03969432074331</v>
      </c>
      <c r="G37" s="25">
        <f>((G36/G25%)/F36)*100</f>
        <v>93.68749499959998</v>
      </c>
      <c r="H37" s="24">
        <f>((H36/H25%)/G36)*100</f>
        <v>112.19767088736067</v>
      </c>
      <c r="I37" s="24">
        <f>((I36/I25%)/H36)*100</f>
        <v>107.35435510836481</v>
      </c>
    </row>
    <row r="38" spans="1:9" s="1" customFormat="1" ht="33.75" customHeight="1">
      <c r="A38" s="33"/>
      <c r="B38" s="33"/>
      <c r="C38" s="35" t="s">
        <v>23</v>
      </c>
      <c r="D38" s="14" t="s">
        <v>19</v>
      </c>
      <c r="E38" s="14">
        <v>27.8</v>
      </c>
      <c r="F38" s="14">
        <v>28.4</v>
      </c>
      <c r="G38" s="14">
        <v>30</v>
      </c>
      <c r="H38" s="47">
        <v>28.8</v>
      </c>
      <c r="I38" s="47">
        <v>21.3</v>
      </c>
    </row>
    <row r="39" spans="1:9" ht="30">
      <c r="A39" s="19"/>
      <c r="B39" s="19"/>
      <c r="C39" s="39" t="s">
        <v>83</v>
      </c>
      <c r="D39" s="11" t="s">
        <v>29</v>
      </c>
      <c r="E39" s="25">
        <v>103</v>
      </c>
      <c r="F39" s="25">
        <f>((F38/F25%)/E38)*100</f>
        <v>96.60356820926236</v>
      </c>
      <c r="G39" s="25">
        <f>((G38/G25%)/F38)*100</f>
        <v>98.03601189503613</v>
      </c>
      <c r="H39" s="24">
        <f>((H38/H25%)/G38)*100</f>
        <v>89.13649025069638</v>
      </c>
      <c r="I39" s="24">
        <f>((I38/I25%)/H38)*100</f>
        <v>64.08867706528018</v>
      </c>
    </row>
    <row r="40" spans="1:9" s="30" customFormat="1" ht="31.5">
      <c r="A40" s="20" t="s">
        <v>24</v>
      </c>
      <c r="B40" s="20" t="s">
        <v>86</v>
      </c>
      <c r="C40" s="36" t="s">
        <v>15</v>
      </c>
      <c r="D40" s="15" t="s">
        <v>16</v>
      </c>
      <c r="E40" s="15">
        <v>6970</v>
      </c>
      <c r="F40" s="15">
        <v>20125</v>
      </c>
      <c r="G40" s="15">
        <v>23955</v>
      </c>
      <c r="H40" s="16">
        <v>32526</v>
      </c>
      <c r="I40" s="16">
        <v>10808</v>
      </c>
    </row>
    <row r="41" spans="1:13" ht="36" customHeight="1">
      <c r="A41" s="19"/>
      <c r="B41" s="19"/>
      <c r="C41" s="37" t="s">
        <v>17</v>
      </c>
      <c r="D41" s="17" t="s">
        <v>16</v>
      </c>
      <c r="E41" s="17">
        <v>2313</v>
      </c>
      <c r="F41" s="17">
        <v>2727</v>
      </c>
      <c r="G41" s="17">
        <v>5379</v>
      </c>
      <c r="H41" s="48">
        <v>3813</v>
      </c>
      <c r="I41" s="48">
        <v>2167</v>
      </c>
      <c r="J41" s="3"/>
      <c r="K41" s="3"/>
      <c r="L41" s="3"/>
      <c r="M41" s="3"/>
    </row>
    <row r="42" spans="1:13" ht="30">
      <c r="A42" s="19"/>
      <c r="B42" s="19"/>
      <c r="C42" s="37" t="s">
        <v>85</v>
      </c>
      <c r="D42" s="17" t="s">
        <v>19</v>
      </c>
      <c r="E42" s="17">
        <v>222</v>
      </c>
      <c r="F42" s="25">
        <v>159.3</v>
      </c>
      <c r="G42" s="25">
        <v>290.3</v>
      </c>
      <c r="H42" s="24">
        <v>208.599</v>
      </c>
      <c r="I42" s="24">
        <v>105.382</v>
      </c>
      <c r="J42" s="3"/>
      <c r="K42" s="3"/>
      <c r="L42" s="3"/>
      <c r="M42" s="3"/>
    </row>
    <row r="43" spans="1:13" ht="24.75" customHeight="1">
      <c r="A43" s="19"/>
      <c r="B43" s="19"/>
      <c r="C43" s="37" t="s">
        <v>99</v>
      </c>
      <c r="D43" s="17" t="s">
        <v>29</v>
      </c>
      <c r="E43" s="17">
        <v>109</v>
      </c>
      <c r="F43" s="17">
        <v>103</v>
      </c>
      <c r="G43" s="17">
        <v>106</v>
      </c>
      <c r="H43" s="24">
        <v>104.1</v>
      </c>
      <c r="I43" s="24">
        <v>97.85</v>
      </c>
      <c r="J43" s="3"/>
      <c r="K43" s="3"/>
      <c r="L43" s="3"/>
      <c r="M43" s="3"/>
    </row>
    <row r="44" spans="1:13" ht="30">
      <c r="A44" s="19"/>
      <c r="B44" s="19"/>
      <c r="C44" s="37" t="s">
        <v>83</v>
      </c>
      <c r="D44" s="17" t="s">
        <v>29</v>
      </c>
      <c r="E44" s="25">
        <v>28</v>
      </c>
      <c r="F44" s="25">
        <f>((F42/F43%)/E42)*100</f>
        <v>69.66675413277356</v>
      </c>
      <c r="G44" s="25">
        <f>((G42/G43%)/F43)*100</f>
        <v>265.89118886242903</v>
      </c>
      <c r="H44" s="24">
        <f>((H42/H43%)/G42)*100</f>
        <v>69.02627809252279</v>
      </c>
      <c r="I44" s="24">
        <f>((I42/I43%)/H42)*100</f>
        <v>51.62896090949789</v>
      </c>
      <c r="J44" s="3"/>
      <c r="K44" s="3"/>
      <c r="L44" s="3"/>
      <c r="M44" s="3"/>
    </row>
    <row r="45" spans="1:13" s="30" customFormat="1" ht="31.5">
      <c r="A45" s="20" t="s">
        <v>27</v>
      </c>
      <c r="B45" s="20" t="s">
        <v>87</v>
      </c>
      <c r="C45" s="36" t="s">
        <v>45</v>
      </c>
      <c r="D45" s="15" t="s">
        <v>46</v>
      </c>
      <c r="E45" s="15">
        <v>1399.4</v>
      </c>
      <c r="F45" s="15">
        <v>1417.5</v>
      </c>
      <c r="G45" s="15">
        <v>1428.1</v>
      </c>
      <c r="H45" s="15">
        <v>1448.2</v>
      </c>
      <c r="I45" s="15" t="s">
        <v>120</v>
      </c>
      <c r="J45" s="40"/>
      <c r="K45" s="40"/>
      <c r="L45" s="40"/>
      <c r="M45" s="40"/>
    </row>
    <row r="46" spans="1:13" ht="30">
      <c r="A46" s="19"/>
      <c r="B46" s="19"/>
      <c r="C46" s="37" t="s">
        <v>25</v>
      </c>
      <c r="D46" s="17" t="s">
        <v>26</v>
      </c>
      <c r="E46" s="17">
        <v>20.5</v>
      </c>
      <c r="F46" s="17">
        <v>20.7</v>
      </c>
      <c r="G46" s="17">
        <v>20.9</v>
      </c>
      <c r="H46" s="11">
        <v>21.4</v>
      </c>
      <c r="I46" s="11">
        <v>21.6</v>
      </c>
      <c r="J46" s="3"/>
      <c r="K46" s="3"/>
      <c r="L46" s="3"/>
      <c r="M46" s="3"/>
    </row>
    <row r="47" spans="1:13" ht="45">
      <c r="A47" s="19"/>
      <c r="B47" s="19"/>
      <c r="C47" s="37" t="s">
        <v>54</v>
      </c>
      <c r="D47" s="17" t="s">
        <v>13</v>
      </c>
      <c r="E47" s="17">
        <v>98</v>
      </c>
      <c r="F47" s="17">
        <v>101</v>
      </c>
      <c r="G47" s="11">
        <v>150</v>
      </c>
      <c r="H47" s="11">
        <v>866</v>
      </c>
      <c r="I47" s="56">
        <v>263</v>
      </c>
      <c r="J47" s="4"/>
      <c r="K47" s="4"/>
      <c r="L47" s="4"/>
      <c r="M47" s="3"/>
    </row>
    <row r="48" spans="1:13" ht="45">
      <c r="A48" s="19"/>
      <c r="B48" s="19"/>
      <c r="C48" s="37" t="s">
        <v>50</v>
      </c>
      <c r="D48" s="17" t="s">
        <v>13</v>
      </c>
      <c r="E48" s="17">
        <v>922</v>
      </c>
      <c r="F48" s="17">
        <v>763</v>
      </c>
      <c r="G48" s="11">
        <v>654</v>
      </c>
      <c r="H48" s="11">
        <v>1830</v>
      </c>
      <c r="I48" s="56">
        <v>2095</v>
      </c>
      <c r="J48" s="3"/>
      <c r="K48" s="3"/>
      <c r="L48" s="3"/>
      <c r="M48" s="3"/>
    </row>
    <row r="49" spans="1:13" ht="30">
      <c r="A49" s="19"/>
      <c r="B49" s="19"/>
      <c r="C49" s="37" t="s">
        <v>52</v>
      </c>
      <c r="D49" s="17" t="s">
        <v>53</v>
      </c>
      <c r="E49" s="17">
        <v>71.8</v>
      </c>
      <c r="F49" s="17">
        <v>55</v>
      </c>
      <c r="G49" s="17">
        <v>55.3</v>
      </c>
      <c r="H49" s="24">
        <v>57.1</v>
      </c>
      <c r="I49" s="57">
        <v>53</v>
      </c>
      <c r="J49" s="3"/>
      <c r="K49" s="3"/>
      <c r="L49" s="3"/>
      <c r="M49" s="3"/>
    </row>
    <row r="50" spans="1:13" ht="30">
      <c r="A50" s="19"/>
      <c r="B50" s="19"/>
      <c r="C50" s="37" t="s">
        <v>88</v>
      </c>
      <c r="D50" s="17" t="s">
        <v>89</v>
      </c>
      <c r="E50" s="43">
        <v>55.6</v>
      </c>
      <c r="F50" s="43">
        <v>77.1</v>
      </c>
      <c r="G50" s="43">
        <v>77.66</v>
      </c>
      <c r="H50" s="11">
        <v>77.7</v>
      </c>
      <c r="I50" s="11">
        <v>79</v>
      </c>
      <c r="J50" s="3"/>
      <c r="K50" s="3"/>
      <c r="L50" s="3"/>
      <c r="M50" s="3"/>
    </row>
    <row r="51" spans="1:13" ht="45">
      <c r="A51" s="19"/>
      <c r="B51" s="19"/>
      <c r="C51" s="37" t="s">
        <v>28</v>
      </c>
      <c r="D51" s="17" t="s">
        <v>29</v>
      </c>
      <c r="E51" s="17">
        <v>32.6</v>
      </c>
      <c r="F51" s="17">
        <v>45.1</v>
      </c>
      <c r="G51" s="17">
        <v>45.4</v>
      </c>
      <c r="H51" s="49">
        <f>(77.7/220.6)*100</f>
        <v>35.222121486854036</v>
      </c>
      <c r="I51" s="49">
        <v>35.8</v>
      </c>
      <c r="J51" s="3"/>
      <c r="K51" s="3"/>
      <c r="L51" s="3"/>
      <c r="M51" s="3"/>
    </row>
    <row r="52" spans="1:13" ht="30">
      <c r="A52" s="19"/>
      <c r="B52" s="19"/>
      <c r="C52" s="42" t="s">
        <v>113</v>
      </c>
      <c r="D52" s="17" t="s">
        <v>89</v>
      </c>
      <c r="E52" s="17">
        <v>162.5</v>
      </c>
      <c r="F52" s="17">
        <v>171.1</v>
      </c>
      <c r="G52" s="11">
        <v>171.7</v>
      </c>
      <c r="H52" s="11">
        <v>220.6</v>
      </c>
      <c r="I52" s="11">
        <v>220.6</v>
      </c>
      <c r="J52" s="3"/>
      <c r="K52" s="3"/>
      <c r="L52" s="3"/>
      <c r="M52" s="3"/>
    </row>
    <row r="53" spans="1:13" ht="90">
      <c r="A53" s="19"/>
      <c r="B53" s="19"/>
      <c r="C53" s="42" t="s">
        <v>115</v>
      </c>
      <c r="D53" s="17" t="s">
        <v>29</v>
      </c>
      <c r="E53" s="17">
        <v>48.8</v>
      </c>
      <c r="F53" s="17">
        <v>43.72</v>
      </c>
      <c r="G53" s="11">
        <v>45.81</v>
      </c>
      <c r="H53" s="11">
        <v>44.7</v>
      </c>
      <c r="I53" s="11">
        <v>51.6</v>
      </c>
      <c r="J53" s="3"/>
      <c r="K53" s="3"/>
      <c r="L53" s="3"/>
      <c r="M53" s="3"/>
    </row>
    <row r="54" spans="1:13" ht="30">
      <c r="A54" s="19"/>
      <c r="B54" s="19"/>
      <c r="C54" s="21" t="s">
        <v>119</v>
      </c>
      <c r="D54" s="17" t="s">
        <v>19</v>
      </c>
      <c r="E54" s="43">
        <v>1265.117</v>
      </c>
      <c r="F54" s="43">
        <v>1244.098</v>
      </c>
      <c r="G54" s="49">
        <v>1344.525</v>
      </c>
      <c r="H54" s="49">
        <v>1249.291</v>
      </c>
      <c r="I54" s="49">
        <v>1046.922</v>
      </c>
      <c r="J54" s="3"/>
      <c r="K54" s="3"/>
      <c r="L54" s="3"/>
      <c r="M54" s="3"/>
    </row>
    <row r="55" spans="1:13" ht="30">
      <c r="A55" s="19"/>
      <c r="B55" s="19"/>
      <c r="C55" s="21" t="s">
        <v>92</v>
      </c>
      <c r="D55" s="17" t="s">
        <v>19</v>
      </c>
      <c r="E55" s="43">
        <v>1187.405</v>
      </c>
      <c r="F55" s="43">
        <v>1174.373</v>
      </c>
      <c r="G55" s="49">
        <v>1241.23</v>
      </c>
      <c r="H55" s="49">
        <v>1175.641</v>
      </c>
      <c r="I55" s="49">
        <v>967.995</v>
      </c>
      <c r="J55" s="3"/>
      <c r="K55" s="3"/>
      <c r="L55" s="3"/>
      <c r="M55" s="3"/>
    </row>
    <row r="56" spans="1:13" ht="30">
      <c r="A56" s="19"/>
      <c r="B56" s="19"/>
      <c r="C56" s="21" t="s">
        <v>93</v>
      </c>
      <c r="D56" s="17" t="s">
        <v>7</v>
      </c>
      <c r="E56" s="17">
        <v>5186</v>
      </c>
      <c r="F56" s="17">
        <v>4818</v>
      </c>
      <c r="G56" s="11">
        <v>4709</v>
      </c>
      <c r="H56" s="11">
        <v>4644</v>
      </c>
      <c r="I56" s="11">
        <v>4358</v>
      </c>
      <c r="J56" s="3"/>
      <c r="K56" s="3"/>
      <c r="L56" s="3"/>
      <c r="M56" s="3"/>
    </row>
    <row r="57" spans="1:13" ht="30">
      <c r="A57" s="19"/>
      <c r="B57" s="19"/>
      <c r="C57" s="21" t="s">
        <v>94</v>
      </c>
      <c r="D57" s="17" t="s">
        <v>19</v>
      </c>
      <c r="E57" s="17">
        <v>175</v>
      </c>
      <c r="F57" s="17">
        <v>157</v>
      </c>
      <c r="G57" s="24">
        <v>163.9</v>
      </c>
      <c r="H57" s="24">
        <v>158.498</v>
      </c>
      <c r="I57" s="24">
        <v>127.3</v>
      </c>
      <c r="J57" s="3"/>
      <c r="K57" s="3"/>
      <c r="L57" s="3"/>
      <c r="M57" s="3"/>
    </row>
    <row r="58" spans="1:13" ht="15">
      <c r="A58" s="19"/>
      <c r="B58" s="19"/>
      <c r="C58" s="21"/>
      <c r="D58" s="17"/>
      <c r="E58" s="17"/>
      <c r="F58" s="17"/>
      <c r="G58" s="17"/>
      <c r="H58" s="11"/>
      <c r="I58" s="53"/>
      <c r="J58" s="3"/>
      <c r="K58" s="3"/>
      <c r="L58" s="3"/>
      <c r="M58" s="3"/>
    </row>
    <row r="59" spans="1:13" s="30" customFormat="1" ht="25.5" customHeight="1">
      <c r="A59" s="20" t="s">
        <v>22</v>
      </c>
      <c r="B59" s="20" t="s">
        <v>90</v>
      </c>
      <c r="C59" s="36" t="s">
        <v>91</v>
      </c>
      <c r="D59" s="15" t="s">
        <v>19</v>
      </c>
      <c r="E59" s="23">
        <v>344.2</v>
      </c>
      <c r="F59" s="23">
        <v>461.9</v>
      </c>
      <c r="G59" s="23">
        <v>1174.5</v>
      </c>
      <c r="H59" s="23">
        <v>5172.8</v>
      </c>
      <c r="I59" s="23">
        <v>3172.5</v>
      </c>
      <c r="J59" s="40"/>
      <c r="K59" s="40"/>
      <c r="L59" s="40"/>
      <c r="M59" s="40"/>
    </row>
    <row r="60" spans="1:9" ht="15">
      <c r="A60" s="19"/>
      <c r="B60" s="19"/>
      <c r="C60" s="37"/>
      <c r="D60" s="17"/>
      <c r="E60" s="17"/>
      <c r="F60" s="17"/>
      <c r="G60" s="17"/>
      <c r="H60" s="11"/>
      <c r="I60" s="53"/>
    </row>
    <row r="61" spans="1:9" s="30" customFormat="1" ht="78.75">
      <c r="A61" s="20" t="s">
        <v>33</v>
      </c>
      <c r="B61" s="20" t="s">
        <v>96</v>
      </c>
      <c r="C61" s="36" t="s">
        <v>95</v>
      </c>
      <c r="D61" s="15" t="s">
        <v>19</v>
      </c>
      <c r="E61" s="23">
        <f>E64+E67+0.2</f>
        <v>1475.5</v>
      </c>
      <c r="F61" s="23">
        <f>F64+F67</f>
        <v>2185.1000000000004</v>
      </c>
      <c r="G61" s="23">
        <f>G64+G67</f>
        <v>1644.9</v>
      </c>
      <c r="H61" s="23">
        <f>H64+H67</f>
        <v>1433.871</v>
      </c>
      <c r="I61" s="23">
        <f>I64+I67</f>
        <v>1461.4389999999999</v>
      </c>
    </row>
    <row r="62" spans="1:9" s="12" customFormat="1" ht="15">
      <c r="A62" s="19"/>
      <c r="B62" s="19"/>
      <c r="C62" s="37" t="s">
        <v>121</v>
      </c>
      <c r="D62" s="17" t="s">
        <v>29</v>
      </c>
      <c r="E62" s="25">
        <v>120.9</v>
      </c>
      <c r="F62" s="25">
        <v>148</v>
      </c>
      <c r="G62" s="25">
        <v>75.3</v>
      </c>
      <c r="H62" s="24">
        <f>H61/G61*100</f>
        <v>87.17070946562102</v>
      </c>
      <c r="I62" s="24">
        <f>I61/H61*100</f>
        <v>101.92262762828732</v>
      </c>
    </row>
    <row r="63" spans="1:9" ht="15">
      <c r="A63" s="19"/>
      <c r="B63" s="19"/>
      <c r="C63" s="37" t="s">
        <v>97</v>
      </c>
      <c r="D63" s="17"/>
      <c r="E63" s="17"/>
      <c r="F63" s="17"/>
      <c r="G63" s="25"/>
      <c r="H63" s="11"/>
      <c r="I63" s="53"/>
    </row>
    <row r="64" spans="1:9" s="1" customFormat="1" ht="15.75">
      <c r="A64" s="33"/>
      <c r="B64" s="33"/>
      <c r="C64" s="35" t="s">
        <v>98</v>
      </c>
      <c r="D64" s="14" t="s">
        <v>19</v>
      </c>
      <c r="E64" s="34">
        <v>535.9</v>
      </c>
      <c r="F64" s="34">
        <v>1161.4</v>
      </c>
      <c r="G64" s="34">
        <v>760.9</v>
      </c>
      <c r="H64" s="46">
        <v>507.993</v>
      </c>
      <c r="I64" s="46">
        <v>451.139</v>
      </c>
    </row>
    <row r="65" spans="1:9" s="12" customFormat="1" ht="15">
      <c r="A65" s="19"/>
      <c r="B65" s="19"/>
      <c r="C65" s="37" t="s">
        <v>99</v>
      </c>
      <c r="D65" s="17" t="s">
        <v>29</v>
      </c>
      <c r="E65" s="17">
        <v>109</v>
      </c>
      <c r="F65" s="17">
        <v>103</v>
      </c>
      <c r="G65" s="25">
        <v>106.9</v>
      </c>
      <c r="H65" s="24">
        <v>104.8</v>
      </c>
      <c r="I65" s="24">
        <v>134.7</v>
      </c>
    </row>
    <row r="66" spans="1:9" ht="30">
      <c r="A66" s="19"/>
      <c r="B66" s="19"/>
      <c r="C66" s="37" t="s">
        <v>101</v>
      </c>
      <c r="D66" s="17" t="s">
        <v>29</v>
      </c>
      <c r="E66" s="25">
        <v>116</v>
      </c>
      <c r="F66" s="25">
        <f>((F64/F65%)/E64)*100</f>
        <v>210.40731769620837</v>
      </c>
      <c r="G66" s="25">
        <f>((G64/G65%)/F64)*100</f>
        <v>61.28695682430949</v>
      </c>
      <c r="H66" s="24">
        <f>((H64/H65%)/G64)*100</f>
        <v>63.704316603780775</v>
      </c>
      <c r="I66" s="24">
        <f>((I64/I65%)/H64)*100</f>
        <v>65.93029955280396</v>
      </c>
    </row>
    <row r="67" spans="1:9" s="1" customFormat="1" ht="47.25">
      <c r="A67" s="33"/>
      <c r="B67" s="33"/>
      <c r="C67" s="35" t="s">
        <v>100</v>
      </c>
      <c r="D67" s="14" t="s">
        <v>19</v>
      </c>
      <c r="E67" s="34">
        <v>939.4</v>
      </c>
      <c r="F67" s="34">
        <v>1023.7</v>
      </c>
      <c r="G67" s="34">
        <v>884</v>
      </c>
      <c r="H67" s="46">
        <v>925.878</v>
      </c>
      <c r="I67" s="46">
        <v>1010.3</v>
      </c>
    </row>
    <row r="68" spans="1:9" s="1" customFormat="1" ht="15.75">
      <c r="A68" s="33"/>
      <c r="B68" s="33"/>
      <c r="C68" s="37" t="s">
        <v>99</v>
      </c>
      <c r="D68" s="17" t="s">
        <v>29</v>
      </c>
      <c r="E68" s="17">
        <v>98</v>
      </c>
      <c r="F68" s="17">
        <v>102</v>
      </c>
      <c r="G68" s="25">
        <v>105.54</v>
      </c>
      <c r="H68" s="24">
        <v>103.9</v>
      </c>
      <c r="I68" s="24">
        <v>104.8</v>
      </c>
    </row>
    <row r="69" spans="1:9" ht="30">
      <c r="A69" s="19"/>
      <c r="B69" s="19"/>
      <c r="C69" s="37" t="s">
        <v>101</v>
      </c>
      <c r="D69" s="17" t="s">
        <v>29</v>
      </c>
      <c r="E69" s="25">
        <v>120</v>
      </c>
      <c r="F69" s="25">
        <f>((F67/F68%)/E67)*100</f>
        <v>106.83707163938601</v>
      </c>
      <c r="G69" s="25">
        <f>((G67/G68%)/F67)*100</f>
        <v>81.82056457707495</v>
      </c>
      <c r="H69" s="24">
        <f>((H67/H68%)/G67)*100</f>
        <v>100.80590020860643</v>
      </c>
      <c r="I69" s="24">
        <f>((I67/I68%)/H67)*100</f>
        <v>104.12027476160486</v>
      </c>
    </row>
    <row r="70" spans="1:9" s="30" customFormat="1" ht="47.25">
      <c r="A70" s="20" t="s">
        <v>30</v>
      </c>
      <c r="B70" s="20" t="s">
        <v>102</v>
      </c>
      <c r="C70" s="36" t="s">
        <v>103</v>
      </c>
      <c r="D70" s="15" t="s">
        <v>104</v>
      </c>
      <c r="E70" s="15">
        <v>2821</v>
      </c>
      <c r="F70" s="15">
        <v>1330</v>
      </c>
      <c r="G70" s="15">
        <v>6326</v>
      </c>
      <c r="H70" s="15">
        <v>7626</v>
      </c>
      <c r="I70" s="16">
        <v>6778</v>
      </c>
    </row>
    <row r="71" spans="1:9" ht="24.75" customHeight="1">
      <c r="A71" s="19"/>
      <c r="B71" s="19"/>
      <c r="C71" s="37" t="s">
        <v>105</v>
      </c>
      <c r="D71" s="17" t="s">
        <v>106</v>
      </c>
      <c r="E71" s="17">
        <v>1411</v>
      </c>
      <c r="F71" s="17">
        <v>1506</v>
      </c>
      <c r="G71" s="17">
        <v>1060</v>
      </c>
      <c r="H71" s="11">
        <v>1061</v>
      </c>
      <c r="I71" s="56">
        <f>172+974</f>
        <v>1146</v>
      </c>
    </row>
    <row r="72" spans="1:9" s="30" customFormat="1" ht="31.5">
      <c r="A72" s="20" t="s">
        <v>31</v>
      </c>
      <c r="B72" s="20" t="s">
        <v>107</v>
      </c>
      <c r="C72" s="36" t="s">
        <v>51</v>
      </c>
      <c r="D72" s="15" t="s">
        <v>19</v>
      </c>
      <c r="E72" s="15">
        <v>1529.2</v>
      </c>
      <c r="F72" s="15">
        <v>1578.4</v>
      </c>
      <c r="G72" s="15">
        <v>2196.6</v>
      </c>
      <c r="H72" s="50">
        <v>1992.447</v>
      </c>
      <c r="I72" s="50">
        <v>1490.488</v>
      </c>
    </row>
    <row r="73" spans="1:9" ht="30">
      <c r="A73" s="19"/>
      <c r="B73" s="19"/>
      <c r="C73" s="37" t="s">
        <v>109</v>
      </c>
      <c r="D73" s="17" t="s">
        <v>19</v>
      </c>
      <c r="E73" s="17">
        <v>661.7</v>
      </c>
      <c r="F73" s="17">
        <v>628.4</v>
      </c>
      <c r="G73" s="17">
        <v>725.5</v>
      </c>
      <c r="H73" s="49">
        <v>608.123</v>
      </c>
      <c r="I73" s="49">
        <v>595.479</v>
      </c>
    </row>
    <row r="74" spans="1:9" s="1" customFormat="1" ht="15.75">
      <c r="A74" s="33"/>
      <c r="B74" s="33"/>
      <c r="C74" s="14" t="s">
        <v>110</v>
      </c>
      <c r="D74" s="14" t="s">
        <v>19</v>
      </c>
      <c r="E74" s="14">
        <v>523.8</v>
      </c>
      <c r="F74" s="14">
        <v>442.7</v>
      </c>
      <c r="G74" s="14">
        <v>489.7</v>
      </c>
      <c r="H74" s="47">
        <v>421.72</v>
      </c>
      <c r="I74" s="47">
        <v>444.368</v>
      </c>
    </row>
    <row r="75" spans="1:9" ht="15">
      <c r="A75" s="19"/>
      <c r="B75" s="19"/>
      <c r="C75" s="37" t="s">
        <v>48</v>
      </c>
      <c r="D75" s="17" t="s">
        <v>29</v>
      </c>
      <c r="E75" s="17">
        <v>122.7</v>
      </c>
      <c r="F75" s="17">
        <v>84.5</v>
      </c>
      <c r="G75" s="17">
        <v>110.6</v>
      </c>
      <c r="H75" s="11">
        <v>86.1</v>
      </c>
      <c r="I75" s="11">
        <v>105.4</v>
      </c>
    </row>
    <row r="76" spans="1:9" s="1" customFormat="1" ht="15.75">
      <c r="A76" s="33"/>
      <c r="B76" s="33"/>
      <c r="C76" s="14" t="s">
        <v>111</v>
      </c>
      <c r="D76" s="14" t="s">
        <v>19</v>
      </c>
      <c r="E76" s="14">
        <v>139</v>
      </c>
      <c r="F76" s="14">
        <v>185.7</v>
      </c>
      <c r="G76" s="14">
        <v>235.8</v>
      </c>
      <c r="H76" s="47">
        <v>186.402</v>
      </c>
      <c r="I76" s="47">
        <v>151.111</v>
      </c>
    </row>
    <row r="77" spans="1:9" ht="15">
      <c r="A77" s="19"/>
      <c r="B77" s="19"/>
      <c r="C77" s="37" t="s">
        <v>48</v>
      </c>
      <c r="D77" s="17" t="s">
        <v>29</v>
      </c>
      <c r="E77" s="17">
        <v>92</v>
      </c>
      <c r="F77" s="17">
        <v>133.6</v>
      </c>
      <c r="G77" s="17">
        <v>127</v>
      </c>
      <c r="H77" s="11">
        <v>79.1</v>
      </c>
      <c r="I77" s="11">
        <v>81.1</v>
      </c>
    </row>
    <row r="78" spans="1:9" s="1" customFormat="1" ht="15.75">
      <c r="A78" s="33"/>
      <c r="B78" s="33"/>
      <c r="C78" s="35" t="s">
        <v>108</v>
      </c>
      <c r="D78" s="14" t="s">
        <v>19</v>
      </c>
      <c r="E78" s="34">
        <v>867.4</v>
      </c>
      <c r="F78" s="34">
        <v>950</v>
      </c>
      <c r="G78" s="34">
        <v>1471.2</v>
      </c>
      <c r="H78" s="46">
        <v>1384.3</v>
      </c>
      <c r="I78" s="46">
        <v>895</v>
      </c>
    </row>
    <row r="79" spans="1:9" ht="15">
      <c r="A79" s="19"/>
      <c r="B79" s="19"/>
      <c r="C79" s="37" t="s">
        <v>48</v>
      </c>
      <c r="D79" s="17" t="s">
        <v>29</v>
      </c>
      <c r="E79" s="25">
        <v>135.6</v>
      </c>
      <c r="F79" s="25">
        <v>109.5</v>
      </c>
      <c r="G79" s="25">
        <v>149.2</v>
      </c>
      <c r="H79" s="11">
        <v>94.1</v>
      </c>
      <c r="I79" s="11">
        <v>64.7</v>
      </c>
    </row>
    <row r="80" spans="1:9" s="1" customFormat="1" ht="15.75">
      <c r="A80" s="33"/>
      <c r="B80" s="33"/>
      <c r="C80" s="35" t="s">
        <v>32</v>
      </c>
      <c r="D80" s="14" t="s">
        <v>19</v>
      </c>
      <c r="E80" s="34">
        <v>1574</v>
      </c>
      <c r="F80" s="34">
        <v>1586</v>
      </c>
      <c r="G80" s="34">
        <v>2114.2</v>
      </c>
      <c r="H80" s="46">
        <v>1967.3</v>
      </c>
      <c r="I80" s="46">
        <v>1710.912</v>
      </c>
    </row>
    <row r="81" spans="1:9" ht="15">
      <c r="A81" s="19"/>
      <c r="B81" s="19"/>
      <c r="C81" s="37" t="s">
        <v>48</v>
      </c>
      <c r="D81" s="17" t="s">
        <v>29</v>
      </c>
      <c r="E81" s="25">
        <v>127.1</v>
      </c>
      <c r="F81" s="25">
        <v>100.8</v>
      </c>
      <c r="G81" s="25">
        <v>133.3</v>
      </c>
      <c r="H81" s="11">
        <v>93.1</v>
      </c>
      <c r="I81" s="11">
        <v>87</v>
      </c>
    </row>
    <row r="82" spans="1:9" ht="15">
      <c r="A82" s="19"/>
      <c r="B82" s="19"/>
      <c r="C82" s="37" t="s">
        <v>49</v>
      </c>
      <c r="D82" s="17" t="s">
        <v>19</v>
      </c>
      <c r="E82" s="17">
        <f>E72-E80</f>
        <v>-44.799999999999955</v>
      </c>
      <c r="F82" s="17">
        <f>F72-F80</f>
        <v>-7.599999999999909</v>
      </c>
      <c r="G82" s="17">
        <f>G72-G80</f>
        <v>82.40000000000009</v>
      </c>
      <c r="H82" s="11">
        <v>25.1</v>
      </c>
      <c r="I82" s="11">
        <v>-220.4</v>
      </c>
    </row>
    <row r="83" spans="1:9" s="30" customFormat="1" ht="31.5">
      <c r="A83" s="20" t="s">
        <v>116</v>
      </c>
      <c r="B83" s="20" t="s">
        <v>112</v>
      </c>
      <c r="C83" s="36" t="s">
        <v>37</v>
      </c>
      <c r="D83" s="15" t="s">
        <v>7</v>
      </c>
      <c r="E83" s="15">
        <v>16</v>
      </c>
      <c r="F83" s="15">
        <v>17</v>
      </c>
      <c r="G83" s="15">
        <v>18</v>
      </c>
      <c r="H83" s="15">
        <v>12</v>
      </c>
      <c r="I83" s="15">
        <v>6</v>
      </c>
    </row>
    <row r="84" spans="1:9" ht="30">
      <c r="A84" s="19"/>
      <c r="B84" s="19"/>
      <c r="C84" s="37" t="s">
        <v>38</v>
      </c>
      <c r="D84" s="17" t="s">
        <v>13</v>
      </c>
      <c r="E84" s="17">
        <v>3390</v>
      </c>
      <c r="F84" s="17">
        <v>3571</v>
      </c>
      <c r="G84" s="17">
        <v>3667</v>
      </c>
      <c r="H84" s="48">
        <v>4063</v>
      </c>
      <c r="I84" s="48">
        <f>3788+20+125</f>
        <v>3933</v>
      </c>
    </row>
    <row r="85" spans="1:9" ht="24" customHeight="1">
      <c r="A85" s="19"/>
      <c r="B85" s="19"/>
      <c r="C85" s="37" t="s">
        <v>39</v>
      </c>
      <c r="D85" s="17" t="s">
        <v>7</v>
      </c>
      <c r="E85" s="17">
        <f>10+1</f>
        <v>11</v>
      </c>
      <c r="F85" s="17">
        <f>10+1</f>
        <v>11</v>
      </c>
      <c r="G85" s="17">
        <v>10</v>
      </c>
      <c r="H85" s="11">
        <v>9</v>
      </c>
      <c r="I85" s="11">
        <v>9</v>
      </c>
    </row>
    <row r="86" spans="1:9" ht="45">
      <c r="A86" s="19"/>
      <c r="B86" s="19"/>
      <c r="C86" s="37" t="s">
        <v>80</v>
      </c>
      <c r="D86" s="17" t="s">
        <v>13</v>
      </c>
      <c r="E86" s="17">
        <f>7035+254</f>
        <v>7289</v>
      </c>
      <c r="F86" s="17">
        <f>7037+203</f>
        <v>7240</v>
      </c>
      <c r="G86" s="17">
        <v>7488</v>
      </c>
      <c r="H86" s="11">
        <v>7608</v>
      </c>
      <c r="I86" s="11">
        <v>7681</v>
      </c>
    </row>
    <row r="87" spans="1:9" ht="15">
      <c r="A87" s="19"/>
      <c r="B87" s="19"/>
      <c r="C87" s="37" t="s">
        <v>40</v>
      </c>
      <c r="D87" s="17" t="s">
        <v>7</v>
      </c>
      <c r="E87" s="17">
        <v>3</v>
      </c>
      <c r="F87" s="17">
        <v>4</v>
      </c>
      <c r="G87" s="17">
        <v>3</v>
      </c>
      <c r="H87" s="11">
        <v>3</v>
      </c>
      <c r="I87" s="11">
        <v>3</v>
      </c>
    </row>
    <row r="88" spans="1:9" ht="15">
      <c r="A88" s="19"/>
      <c r="B88" s="19"/>
      <c r="C88" s="37" t="s">
        <v>43</v>
      </c>
      <c r="D88" s="17" t="s">
        <v>7</v>
      </c>
      <c r="E88" s="17">
        <v>136</v>
      </c>
      <c r="F88" s="17">
        <v>136</v>
      </c>
      <c r="G88" s="17">
        <v>137</v>
      </c>
      <c r="H88" s="11">
        <v>158</v>
      </c>
      <c r="I88" s="11">
        <v>158</v>
      </c>
    </row>
    <row r="89" spans="1:9" ht="15">
      <c r="A89" s="19"/>
      <c r="B89" s="19"/>
      <c r="C89" s="37" t="s">
        <v>44</v>
      </c>
      <c r="D89" s="17" t="s">
        <v>7</v>
      </c>
      <c r="E89" s="17">
        <v>37</v>
      </c>
      <c r="F89" s="17">
        <v>37</v>
      </c>
      <c r="G89" s="17">
        <v>38</v>
      </c>
      <c r="H89" s="11">
        <v>41</v>
      </c>
      <c r="I89" s="11">
        <v>41</v>
      </c>
    </row>
    <row r="90" spans="1:9" ht="30">
      <c r="A90" s="19"/>
      <c r="B90" s="19"/>
      <c r="C90" s="37" t="s">
        <v>42</v>
      </c>
      <c r="D90" s="17" t="s">
        <v>7</v>
      </c>
      <c r="E90" s="17">
        <v>15</v>
      </c>
      <c r="F90" s="17">
        <v>15</v>
      </c>
      <c r="G90" s="17">
        <v>12</v>
      </c>
      <c r="H90" s="51">
        <v>11</v>
      </c>
      <c r="I90" s="51">
        <v>11</v>
      </c>
    </row>
    <row r="91" spans="1:7" ht="48" customHeight="1">
      <c r="A91" s="41"/>
      <c r="B91" s="60"/>
      <c r="C91" s="61"/>
      <c r="D91" s="61"/>
      <c r="E91" s="61"/>
      <c r="F91" s="61"/>
      <c r="G91" s="61"/>
    </row>
    <row r="92" spans="1:7" ht="35.25" customHeight="1">
      <c r="A92" s="41"/>
      <c r="B92" s="62"/>
      <c r="C92" s="63"/>
      <c r="D92" s="63"/>
      <c r="E92" s="63"/>
      <c r="F92" s="63"/>
      <c r="G92" s="63"/>
    </row>
    <row r="93" spans="1:7" ht="33.75" customHeight="1">
      <c r="A93" s="41"/>
      <c r="B93" s="62"/>
      <c r="C93" s="64"/>
      <c r="D93" s="64"/>
      <c r="E93" s="64"/>
      <c r="F93" s="64"/>
      <c r="G93" s="64"/>
    </row>
    <row r="94" ht="15"/>
    <row r="95" ht="15"/>
    <row r="96" ht="15"/>
    <row r="97" ht="15"/>
    <row r="98" ht="15">
      <c r="D98" s="28"/>
    </row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</sheetData>
  <sheetProtection/>
  <mergeCells count="4">
    <mergeCell ref="A1:G1"/>
    <mergeCell ref="B91:G91"/>
    <mergeCell ref="B92:G92"/>
    <mergeCell ref="B93:G93"/>
  </mergeCells>
  <printOptions/>
  <pageMargins left="0.75" right="0.75" top="1" bottom="1" header="0.5" footer="0.5"/>
  <pageSetup fitToHeight="22" horizontalDpi="600" verticalDpi="600" orientation="landscape" paperSize="9" scale="69" r:id="rId3"/>
  <rowBreaks count="4" manualBreakCount="4">
    <brk id="20" max="8" man="1"/>
    <brk id="37" max="9" man="1"/>
    <brk id="53" max="9" man="1"/>
    <brk id="7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Econ2</cp:lastModifiedBy>
  <cp:lastPrinted>2016-05-25T01:48:22Z</cp:lastPrinted>
  <dcterms:created xsi:type="dcterms:W3CDTF">1996-10-08T23:32:33Z</dcterms:created>
  <dcterms:modified xsi:type="dcterms:W3CDTF">2016-05-25T01:48:30Z</dcterms:modified>
  <cp:category/>
  <cp:version/>
  <cp:contentType/>
  <cp:contentStatus/>
</cp:coreProperties>
</file>