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</sheets>
  <definedNames>
    <definedName name="_xlnm.Print_Titles" localSheetId="0">'прил1'!$13:$14</definedName>
    <definedName name="_xlnm.Print_Titles" localSheetId="3">'прил4'!$8:$8</definedName>
  </definedNames>
  <calcPr fullCalcOnLoad="1" fullPrecision="0" refMode="R1C1"/>
</workbook>
</file>

<file path=xl/sharedStrings.xml><?xml version="1.0" encoding="utf-8"?>
<sst xmlns="http://schemas.openxmlformats.org/spreadsheetml/2006/main" count="3687" uniqueCount="815">
  <si>
    <t>ПР</t>
  </si>
  <si>
    <t>ЦСР</t>
  </si>
  <si>
    <t>ВР</t>
  </si>
  <si>
    <t>Наименование</t>
  </si>
  <si>
    <t/>
  </si>
  <si>
    <t>СОВЕТ НАРОДНЫХ ДЕПУТАТОВ БЕЛОГОРСКОГО ГОРОДСКОГО САМОУПРАВЛЕНИЯ</t>
  </si>
  <si>
    <t>001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</si>
  <si>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</si>
  <si>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</si>
  <si>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</si>
  <si>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</si>
  <si>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</si>
  <si>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расходов</t>
  </si>
  <si>
    <t>77 7 0000</t>
  </si>
  <si>
    <t>Центральный аппарат</t>
  </si>
  <si>
    <t>77 7 0204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</si>
  <si>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</si>
  <si>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</si>
  <si>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</si>
  <si>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</si>
  <si>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</si>
  <si>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</si>
  <si>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</si>
  <si>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77 7 0211</t>
  </si>
  <si>
    <t>АДМИНИСТРАЦИЯ ГОРОДА БЕЛОГОРСК</t>
  </si>
  <si>
    <t>002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</si>
  <si>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</si>
  <si>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</si>
  <si>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</si>
  <si>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77 7 0203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</si>
  <si>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</si>
  <si>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</si>
  <si>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Исполнение судебных актов</t>
  </si>
  <si>
    <t>830</t>
  </si>
  <si>
    <t>Резервные фонды</t>
  </si>
  <si>
    <t>11</t>
  </si>
  <si>
    <t>Резервные фонды местных администраций</t>
  </si>
  <si>
    <t>77 7 0705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</si>
  <si>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</si>
  <si>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</si>
  <si>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</si>
  <si>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</si>
  <si>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«Противодействие злоупотреблению наркотическими средствами и их незаконному обороту на 2010-2014 годы»</t>
  </si>
  <si>
    <t>03 0 0000</t>
  </si>
  <si>
    <t>Подпрограмма «Организация мероприятий по профилактике употребления наркотиков и их незаконному обороту»</t>
  </si>
  <si>
    <t>03 1 0000</t>
  </si>
  <si>
    <t>Организация и проведение мероприятий по реализации муниципальной подпрограммы</t>
  </si>
  <si>
    <t>03 1 1234</t>
  </si>
  <si>
    <t>Осуществление государственных полномочий в сфере охраны труда</t>
  </si>
  <si>
    <t>77 1 8707</t>
  </si>
  <si>
    <t>Выполнение государственных функций по  организационному обеспечению деятельности административных комиссий области</t>
  </si>
  <si>
    <t>77 1 8843</t>
  </si>
  <si>
    <t>Иные выплаты населению</t>
  </si>
  <si>
    <t>360</t>
  </si>
  <si>
    <t>Реализация государственных и муниципальных функций, связанных с общегосударственным управлением</t>
  </si>
  <si>
    <t>77 7 0920</t>
  </si>
  <si>
    <t>Субсидии автономным учреждениям</t>
  </si>
  <si>
    <t>620</t>
  </si>
  <si>
    <t>Исполнение судебных актов по взысканию денежных средств за счет казны муниципального образования</t>
  </si>
  <si>
    <t>77 7 0940</t>
  </si>
  <si>
    <t>Расходы на финансирование муниципального гранта</t>
  </si>
  <si>
    <t>77 7 1111</t>
  </si>
  <si>
    <t>Субсидии бюджетным учреждениям</t>
  </si>
  <si>
    <t>610</t>
  </si>
  <si>
    <t>Субсидии некоммерческим организациям (за исключением  муниципальных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</si>
  <si>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</si>
  <si>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</si>
  <si>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</si>
  <si>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НАЦИОНАЛЬНАЯ ЭКОНОМИКА</t>
  </si>
  <si>
    <t>Сельское хозяйство и рыболовство</t>
  </si>
  <si>
    <t>05</t>
  </si>
  <si>
    <t>02 0 0000</t>
  </si>
  <si>
    <t>Подпрограмма  «Развитие сельскохозяйственной деятельности»</t>
  </si>
  <si>
    <t>02 1 0000</t>
  </si>
  <si>
    <t>Субсидии на развитие сельскохозяйственной деятельности</t>
  </si>
  <si>
    <t>02 1 1003</t>
  </si>
  <si>
    <t>Другие вопросы в области национальной экономики</t>
  </si>
  <si>
    <t>12</t>
  </si>
  <si>
    <t>Муниципальная программа «Создание условий для развития малого и среднего бизнеса в г. Белогорске на 2011-2015 годы»</t>
  </si>
  <si>
    <t>01 0 0000</t>
  </si>
  <si>
    <t>Подпрограмма «Развитие субъектов малого и среднего бизнеса»</t>
  </si>
  <si>
    <t>01 1 0000</t>
  </si>
  <si>
    <t>Организационная, информационная, консультационная поддержка в области подготовки, переподготовки и повышения квалификации предпринимателей</t>
  </si>
  <si>
    <t>01 1 1001</t>
  </si>
  <si>
    <t>Субсидии субъектам малого и среднего предпринимательства</t>
  </si>
  <si>
    <t>01 1 1002</t>
  </si>
  <si>
    <t>Мероприятия в области строительства, архитектуры и градостроительства</t>
  </si>
  <si>
    <t>77 7 0338</t>
  </si>
  <si>
    <t>Обеспечение деятельности учреждений, осуществляющих функции в области строительства, архитектуры и градостроительства</t>
  </si>
  <si>
    <t>77 7 0339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</si>
  <si>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</si>
  <si>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</si>
  <si>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</si>
  <si>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77 7 0340</t>
  </si>
  <si>
    <t>ЖИЛИЩНО-КОММУНАЛЬНОЕ ХОЗЯЙСТВО</t>
  </si>
  <si>
    <t>Жилищное хозяйство</t>
  </si>
  <si>
    <t>Строительство жилья, инфраструктуры, муниципальной собственности</t>
  </si>
  <si>
    <t>77 7 0240</t>
  </si>
  <si>
    <t>Бюджетные инвестиции</t>
  </si>
  <si>
    <t>410</t>
  </si>
  <si>
    <t>Коммунальное хозяйство</t>
  </si>
  <si>
    <t>08 0 0000</t>
  </si>
  <si>
    <t>08 4 0000</t>
  </si>
  <si>
    <t>Капитальные вложения в объекты муниципальной собственности</t>
  </si>
  <si>
    <t>08 4 1236</t>
  </si>
  <si>
    <t>77 1 8711</t>
  </si>
  <si>
    <t>ОБРАЗОВАНИЕ</t>
  </si>
  <si>
    <t>07</t>
  </si>
  <si>
    <t>Другие вопросы в области образования</t>
  </si>
  <si>
    <t>09</t>
  </si>
  <si>
    <t>Муниципальная программа «Развитие  образования  
города  Белогорска на 2011-2015 годы»</t>
  </si>
  <si>
    <t>15 0 0000</t>
  </si>
  <si>
    <t>Подпрограмма «Развитие сети образовательных организаций, ремонт зданий и благоустройство территорий»</t>
  </si>
  <si>
    <t>15 6 0000</t>
  </si>
  <si>
    <t>15 6 1236</t>
  </si>
  <si>
    <t>Организация деятельности комиссий по делам несовершеннолетних и защите их прав</t>
  </si>
  <si>
    <t>77 1 8729</t>
  </si>
  <si>
    <t>КУЛЬТУРА, КИНЕМАТОГРАФИЯ</t>
  </si>
  <si>
    <t>08</t>
  </si>
  <si>
    <t>Культура</t>
  </si>
  <si>
    <t>Муниципальная программа «Развитие и сохранение культуры и искусства г. Белогорска на 2012-2015 годы»</t>
  </si>
  <si>
    <t>16 0 0000</t>
  </si>
  <si>
    <t>Подпрограмма «Развитие сети учреждений культуры, ремонт зданий и благоустройство территорий»</t>
  </si>
  <si>
    <t>16 3 0000</t>
  </si>
  <si>
    <t>16 3 1236</t>
  </si>
  <si>
    <t>СОЦИАЛЬНАЯ ПОЛИТИКА</t>
  </si>
  <si>
    <t>10</t>
  </si>
  <si>
    <t>Пенсионное обеспечение</t>
  </si>
  <si>
    <t>Пенсии за выслугу лет на муниципальной службе</t>
  </si>
  <si>
    <t>77 7 0490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</si>
  <si>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</si>
  <si>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</si>
  <si>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</si>
  <si>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«Меры адресной поддержки отдельных категорий граждан г. Белогорска на 2009 - 2015 годы»</t>
  </si>
  <si>
    <t>12 0 0000</t>
  </si>
  <si>
    <t>Подпрограмма «Поддержка отдельных категорий граждан»</t>
  </si>
  <si>
    <t>12 1 0000</t>
  </si>
  <si>
    <t>12 1 1234</t>
  </si>
  <si>
    <t>Публичные нормативные социальные выплаты гражданам</t>
  </si>
  <si>
    <t>310</t>
  </si>
  <si>
    <t>Оказание финансовой поддержки деятельности
социально ориентированным некоммерческим организациям путем предоставления субсидий</t>
  </si>
  <si>
    <t>77 7 0350</t>
  </si>
  <si>
    <t>МУНИЦИПАЛЬНОЕ КАЗЕННОЕ УЧРЕЖДЕНИЕ "ФИНАНСОВОЕ УПРАВЛЕНИЕ АДМИНИСТРАЦИИ ГОРОДА БЕЛОГОРСК"</t>
  </si>
  <si>
    <t>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</si>
  <si>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</si>
  <si>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</si>
  <si>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</si>
  <si>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</si>
  <si>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</si>
  <si>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77 7 0650</t>
  </si>
  <si>
    <t>Обслуживание муниципального долга</t>
  </si>
  <si>
    <t>730</t>
  </si>
  <si>
    <t>004</t>
  </si>
  <si>
    <t>Оценка недвижимости, признание прав и регулирование отношений по муниципальной собственности</t>
  </si>
  <si>
    <t>77 7 0903</t>
  </si>
  <si>
    <t>Муниципальная программа «Обеспечение жильем молодых семей г. Белогорска на 2009-2015 годы»</t>
  </si>
  <si>
    <t>04 0 0000</t>
  </si>
  <si>
    <t>Подпрограмма «Обеспечение жильем молодых семей»</t>
  </si>
  <si>
    <t>04 1 0000</t>
  </si>
  <si>
    <t>Предоставление социальных выплат молодым семьям на приобретение (строительство) жилья</t>
  </si>
  <si>
    <t>04 1 1004</t>
  </si>
  <si>
    <t>77 1 8814</t>
  </si>
  <si>
    <t>Охрана семьи и детства</t>
  </si>
  <si>
    <t>Предоставление жилых помещений детям-сиротам и детям, оставшимся без попечения  родителей, лицам из их числа по договорам найма специализированных жилых помещений</t>
  </si>
  <si>
    <t>77 1 5082</t>
  </si>
  <si>
    <t>Предоставление жилых помещений детям-сиротам  и детям, оставшимся без попечения родителей, лицам из их числа по договорам найма специализированных жилых помещений</t>
  </si>
  <si>
    <t>77 1 8732</t>
  </si>
  <si>
    <t>КОНТРОЛЬНО-СЧЕТНАЯ ПАЛАТА МУНИЦИПАЛЬНОГО ОБРАЗОВАНИЯ ГОРОД БЕЛОГОРСК</t>
  </si>
  <si>
    <t>006</t>
  </si>
  <si>
    <t>Руководитель контрольно - счетной палаты муниципального образования и его заместители</t>
  </si>
  <si>
    <t>77 7 0250</t>
  </si>
  <si>
    <t>007</t>
  </si>
  <si>
    <t>Расходы по осуществлению отдельных полномочий по регулированию численности безнадзорных животных</t>
  </si>
  <si>
    <t>77 1 5701</t>
  </si>
  <si>
    <t>Транспорт</t>
  </si>
  <si>
    <t>Обеспечение деятельности (оказание услуг) учреждений, осуществляющих мероприятия в сфере транспорта</t>
  </si>
  <si>
    <t>77 7 0315</t>
  </si>
  <si>
    <t>Дорожное хозяйство (дорожные фонды)</t>
  </si>
  <si>
    <t>Муниципальная программа «Развитие дорожной сети г. Белогорска на 2009-2017 годы»</t>
  </si>
  <si>
    <t>07 0 0000</t>
  </si>
  <si>
    <t>Подпрограмма «Развитие улично-дорожной сети»</t>
  </si>
  <si>
    <t>07 1 0000</t>
  </si>
  <si>
    <t>Обеспечение мероприятий по дорожной деятельности в границах муниципального образования</t>
  </si>
  <si>
    <t>07 1 1005</t>
  </si>
  <si>
    <t>Совершенствование материально-технической базы</t>
  </si>
  <si>
    <t>07 1 1235</t>
  </si>
  <si>
    <t>Муниципальная программа «Обеспечение безопасности дорожного движения в городе Белогорске на 2013-2020 годы»</t>
  </si>
  <si>
    <t>09 0 0000</t>
  </si>
  <si>
    <t>Подпрограмма «Обеспечение безопасности
 дорожного движения»</t>
  </si>
  <si>
    <t>09 1 0000</t>
  </si>
  <si>
    <t>09 1 1234</t>
  </si>
  <si>
    <t>Обеспечение мероприятий  за счет средств Резервного фонда Правительства Российской Федерации  по предупреждению  и ликвидации чрезвычайных  ситуаций и последствий стихийных бедствий</t>
  </si>
  <si>
    <t>77 1 5168</t>
  </si>
  <si>
    <t>Муниципальная программа «Переселение граждан из аварийного жилищного фонда города Белогорска на  2009-2015 годы»</t>
  </si>
  <si>
    <t>10 0 0000</t>
  </si>
  <si>
    <t>Подпрограмма «Переселение граждан из аварийного жилищного фонда»</t>
  </si>
  <si>
    <t>10 1 0000</t>
  </si>
  <si>
    <t>10 1 1234</t>
  </si>
  <si>
    <t>Обеспечение мероприятий по переселению граждан из аварийного жилищного фонда с учетом необходимости развития малоэтажного жилищного  строительства (средства фонда)</t>
  </si>
  <si>
    <t>77 1 9503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</si>
  <si>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 строительства (средства областного бюджета)</t>
  </si>
  <si>
    <t>77 1 9603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</si>
  <si>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</si>
  <si>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77 1 8712</t>
  </si>
  <si>
    <t>Расходы, направленные на модернизацию коммунальной инфраструктуры</t>
  </si>
  <si>
    <t>77 1 8740</t>
  </si>
  <si>
    <t>Благоустройство</t>
  </si>
  <si>
    <t>Обеспечение деятельности (оказание услуг) учреждений, осуществляющих мероприятия по благоустройству территории муниципального образования</t>
  </si>
  <si>
    <t>77 7 0720</t>
  </si>
  <si>
    <t>Кредиторская задолженность за 2013 год учреждений, осуществляющих мероприятия по благоустройству территории муниципального образования</t>
  </si>
  <si>
    <t>77 7 0721</t>
  </si>
  <si>
    <t>Обеспечение деятельности (оказание услуг) учреждений, осуществляющих мероприятия по содержанию кладбищ</t>
  </si>
  <si>
    <t>77 7 0730</t>
  </si>
  <si>
    <t>Другие вопросы в области жилищно-коммунального хозяйства</t>
  </si>
  <si>
    <t>08 1 0000</t>
  </si>
  <si>
    <t>Обеспечение доступности коммунальных услуг, повышение качества и надежности жилищно-коммунального обслуживания населения</t>
  </si>
  <si>
    <t>08 1 1006</t>
  </si>
  <si>
    <t>Субсидия на возмещение части затрат на откачку и вывоз жидких нечистот из неканализованного жилищного фонда</t>
  </si>
  <si>
    <t>08 1 1018</t>
  </si>
  <si>
    <t>Подпрограмма «Благоустройство дворовых территории»</t>
  </si>
  <si>
    <t>08 2 0000</t>
  </si>
  <si>
    <t>Субсидия на благоустройство дворовых территорий</t>
  </si>
  <si>
    <t>08 2 1027</t>
  </si>
  <si>
    <t>08 2 1234</t>
  </si>
  <si>
    <t>Муниципальная программа «Развитие наружного освещения города Белогорск на 2011-2015 годы»</t>
  </si>
  <si>
    <t>11 0 0000</t>
  </si>
  <si>
    <t>Подпрограмма «Развитие наружного освещения»</t>
  </si>
  <si>
    <t>11 1 0000</t>
  </si>
  <si>
    <t>Содержание и ремонт объектов муниципального уличного освещения</t>
  </si>
  <si>
    <t>11 1 1007</t>
  </si>
  <si>
    <t>Субсидия на выполнение работ, оказание услуг по содержанию сетей наружного освещения</t>
  </si>
  <si>
    <t>11 1 1026</t>
  </si>
  <si>
    <t>Кредиторская задолженность за 2013 год по МП «Реформирование и модернизация жилищно-коммунального комплекса г. Белогорск на 2009-2015 годы»</t>
  </si>
  <si>
    <t>77 7 0005</t>
  </si>
  <si>
    <t>Субсидия на компенсацию выпадающих доходов при реализации льготных услуг в банях гражданам отдельных категорий</t>
  </si>
  <si>
    <t>12 1 1020</t>
  </si>
  <si>
    <t>Расходы по обеспечению степени благоустройства жилых домов ветеранов ВОВ</t>
  </si>
  <si>
    <t>12 1 1028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</si>
  <si>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</si>
  <si>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12 1 1029</t>
  </si>
  <si>
    <t>Кредиторская задолженность за 2013 год 
по МП «Меры адресной поддержки отдельных категорий граждан г. Белогорска на 2009-2015 годы»</t>
  </si>
  <si>
    <t>77 7 0006</t>
  </si>
  <si>
    <t>МУНИЦИПАЛЬНОЕ КАЗЕННОЕ УЧРЕЖДЕНИЕ "СЛУЖБА ПО ОБЕСПЕЧЕНИЮ ДЕЯТЕЛЬНОСТИ ОРГАНОВ МЕСТНОГО САМОУПРАВЛЕНИЯ" ГОРОДА БЕЛОГОРСК</t>
  </si>
  <si>
    <t>009</t>
  </si>
  <si>
    <t>Обеспечение деятельности учреждений по обеспечению хозяйственного обслуживания</t>
  </si>
  <si>
    <t>77 7 0930</t>
  </si>
  <si>
    <t>МУНИЦИПАЛЬНОЕ КАЗЕННОЕ УЧРЕЖДЕНИЕ "УПРАВЛЕНИЕ ПО ФИЗИЧЕСКОЙ КУЛЬТУРЕ И СПОРТУ  АДМИНИСТРАЦИИ Г.БЕЛОГОРСК"</t>
  </si>
  <si>
    <t>010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</si>
  <si>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</si>
  <si>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</si>
  <si>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</si>
  <si>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77 1 5104</t>
  </si>
  <si>
    <t>Общее образование</t>
  </si>
  <si>
    <t>Обеспечение деятельности (оказание услуг) учреждений по внешкольной работе с детьми</t>
  </si>
  <si>
    <t>77 7 0423</t>
  </si>
  <si>
    <t>Кредиторская задолженность за 2013 год учреждений по внешкольной работе с детьми</t>
  </si>
  <si>
    <t>77 7 0424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</si>
  <si>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</si>
  <si>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</si>
  <si>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на территории г.Белогорска на 2012-2014 годы»</t>
  </si>
  <si>
    <t>13 0 0000</t>
  </si>
  <si>
    <t>Подпрограмма «Развитие массового спорта
 для взрослого населения»</t>
  </si>
  <si>
    <t>13 1 0000</t>
  </si>
  <si>
    <t>Поддержка некоммерческих спортивных организаций</t>
  </si>
  <si>
    <t>13 1 1008</t>
  </si>
  <si>
    <t>13 1 1234</t>
  </si>
  <si>
    <t>13 1 1235</t>
  </si>
  <si>
    <t>13 1 1236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</si>
  <si>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</si>
  <si>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</si>
  <si>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Подпрограмма «Развитие детско-юношеского спорта»</t>
  </si>
  <si>
    <t>13 2 0000</t>
  </si>
  <si>
    <t>13 2 1234</t>
  </si>
  <si>
    <t>13 2 1235</t>
  </si>
  <si>
    <t>Муниципальная программа «Социальное и экономическое развитие с. Низинное муниципального образования города Белогорск на 2014-2020 годы»</t>
  </si>
  <si>
    <t>14 0 0000</t>
  </si>
  <si>
    <t>Подпрограмма «Развитие спортивных плоскостных сооружений для занятий физической культурой и спортом»</t>
  </si>
  <si>
    <t>14 1 0000</t>
  </si>
  <si>
    <t>14 1 1235</t>
  </si>
  <si>
    <t>Муниципальная программа «Обеспечение беспрепятственного доступа инвалидов к информации и объектам социальной инфраструктуры в г. Белогорск на 2013-2015 годы»</t>
  </si>
  <si>
    <t>17 0 0000</t>
  </si>
  <si>
    <t>Подпрограмма «Реабилитация и обеспечение жизнедеятельности инвалидов»</t>
  </si>
  <si>
    <t>17 1 0000</t>
  </si>
  <si>
    <t>17 1 1031</t>
  </si>
  <si>
    <t>Кредиторская задолженность за 2013 год 
по МП «Развитие  физической культуры и спорта на территории
  города Белогорск на 2012-2014 годы»</t>
  </si>
  <si>
    <t>77 7 0002</t>
  </si>
  <si>
    <t>Массовый спорт</t>
  </si>
  <si>
    <t>Обеспечение деятельности (оказание услуг) учреждений, осуществляющим функции в области массового спорта, проведения спортивных мероприятий</t>
  </si>
  <si>
    <t>77 7 0488</t>
  </si>
  <si>
    <t>Кредиторская задолженность за 2013 год учреждений, осуществляющих функции в области массового спорта, проведения спортивных мероприятий</t>
  </si>
  <si>
    <t>77 7 0489</t>
  </si>
  <si>
    <t>Другие вопросы в области физической культуры и спорта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</si>
  <si>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</t>
  </si>
  <si>
    <t>77 7 0452</t>
  </si>
  <si>
    <t>011</t>
  </si>
  <si>
    <t>Муниципальная программа «Накопление имущества радиационной, химической, биологической и медицинской  защиты в запасе города Белогорск в период с 2009 по 2021 годы»</t>
  </si>
  <si>
    <t>05 0 0000</t>
  </si>
  <si>
    <t>Подпрограмма «Создание запасов средств защиты населения»</t>
  </si>
  <si>
    <t>05 1 0000</t>
  </si>
  <si>
    <t>05 1 1235</t>
  </si>
  <si>
    <t>Муниципальная программа «Обеспечение мер пожарной безопасности в границах муниципального образования город Белогорск на 2014-2018 годы»</t>
  </si>
  <si>
    <t>06 0 0000</t>
  </si>
  <si>
    <t>Подпрограмма «Обеспечение мер пожарной безопасности»</t>
  </si>
  <si>
    <t>06 1 0000</t>
  </si>
  <si>
    <t>06 1 1234</t>
  </si>
  <si>
    <t>Обеспечение деятельности поисковых и аварийно-спасательных учреждений</t>
  </si>
  <si>
    <t>77 7 0302</t>
  </si>
  <si>
    <t>Лесное хозяйство</t>
  </si>
  <si>
    <t>Мероприятия в области охраны, восстановления и использования лесов</t>
  </si>
  <si>
    <t>77 7 0292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</si>
  <si>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</si>
  <si>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</si>
  <si>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</si>
  <si>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</si>
  <si>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77 1 8751</t>
  </si>
  <si>
    <t>Модернизация региональных систем дошкольного образования</t>
  </si>
  <si>
    <t>77 1 8752</t>
  </si>
  <si>
    <t>Финансовое обеспечение получения дошкольного образования в частных дошкольных образовательных организациях</t>
  </si>
  <si>
    <t>77 1 8845</t>
  </si>
  <si>
    <t>Обеспечение деятельности (оказание услуг) детских дошкольных учреждений</t>
  </si>
  <si>
    <t>77 7 0420</t>
  </si>
  <si>
    <t>Кредиторская задолженность за 2013 год
детских дошкольных учреждений</t>
  </si>
  <si>
    <t>77 7 0425</t>
  </si>
  <si>
    <t>Обеспечение государственных гарантий реализации прав на получение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</si>
  <si>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77 1 8726</t>
  </si>
  <si>
    <t>Обеспечение деятельности (оказание услуг) школ неполных средних, средних</t>
  </si>
  <si>
    <t>77 7 0421</t>
  </si>
  <si>
    <t>Кредиторская задолженность за 2013 год 
школ неполных средних, средних</t>
  </si>
  <si>
    <t>77 7 0426</t>
  </si>
  <si>
    <t>Молодежная политика и оздоровление детей</t>
  </si>
  <si>
    <t>Проведение мероприятий для детей и молодежи</t>
  </si>
  <si>
    <t>77 7 0431</t>
  </si>
  <si>
    <t>Обеспечение деятельности (оказание услуг) муниципальных учреждений, осуществляющие мероприятия по оздоровлению и отдыху детей</t>
  </si>
  <si>
    <t>77 7 0432</t>
  </si>
  <si>
    <t>Кредиторская задолженность за 2013 год
муниципальных учреждений, осуществляющие мероприятия по оздоровлению и отдыху детей</t>
  </si>
  <si>
    <t>77 7 0433</t>
  </si>
  <si>
    <t>Подпрограмма «Развитие профессионального
 образования»</t>
  </si>
  <si>
    <t>15 1 0000</t>
  </si>
  <si>
    <t>Развитие кадрового потенциала системы дошкольного, общего и дополнительного образования</t>
  </si>
  <si>
    <t>15 1 1009</t>
  </si>
  <si>
    <t>Поощрение лучших педагогов, учреждений</t>
  </si>
  <si>
    <t>15 1 1010</t>
  </si>
  <si>
    <t>15 2 0000</t>
  </si>
  <si>
    <t>Реализация моделей получения качественного дошкольного, общего образования детьми-инвалидами и лицами с ограниченными возможностями здоровья</t>
  </si>
  <si>
    <t>15 2 1012</t>
  </si>
  <si>
    <t>15 2 1013</t>
  </si>
  <si>
    <t>15 2 1234</t>
  </si>
  <si>
    <t>Подпрограмма «Развитие дополнительного 
образования детей»</t>
  </si>
  <si>
    <t>15 3 0000</t>
  </si>
  <si>
    <t>Выявление и поддержка одаренных детей</t>
  </si>
  <si>
    <t>15 3 1014</t>
  </si>
  <si>
    <t>15 3 1234</t>
  </si>
  <si>
    <t>Подпрограмма «Развитие системы защиты прав детей»</t>
  </si>
  <si>
    <t>15 4 0000</t>
  </si>
  <si>
    <t>Развитие инфраструктуры для отдыха, оздоровления и занятости детей и подростков в каникулярное время</t>
  </si>
  <si>
    <t>15 4 1015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</si>
  <si>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</si>
  <si>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15 4 1034</t>
  </si>
  <si>
    <t>Подпрограмма «Вовлечение молодежи в социальную практику»</t>
  </si>
  <si>
    <t>15 5 0000</t>
  </si>
  <si>
    <t>15 5 1234</t>
  </si>
  <si>
    <t>Реализация мероприятий по энергосбережению</t>
  </si>
  <si>
    <t>15 6 1016</t>
  </si>
  <si>
    <t>Проведение ремонтов зданий муниципальных образовательных организаций и благоустройство прилегающей территории</t>
  </si>
  <si>
    <t>15 6 1017</t>
  </si>
  <si>
    <t>15 6 1235</t>
  </si>
  <si>
    <t>Обустройство тротуаров с использованием тактильной плитки</t>
  </si>
  <si>
    <t>17 1 1032</t>
  </si>
  <si>
    <t>Организация и осуществление деятельности по опеке и попечительству в отношении  несовершеннолетних</t>
  </si>
  <si>
    <t>77 1 8730</t>
  </si>
  <si>
    <t>77 1 8750</t>
  </si>
  <si>
    <t>Кредиторская задолженность за 2013 год по МП «Профилактика терроризма и экстремизма на территории муниципального образования г. Белогорск на 2012-2013 годы»</t>
  </si>
  <si>
    <t>77 7 0001</t>
  </si>
  <si>
    <t>Кредиторская задолженность за 2013 год 
по МП «Развитие образования г. Белогорск на 2011-2015 годы»</t>
  </si>
  <si>
    <t>77 7 0003</t>
  </si>
  <si>
    <t>Кредиторская задолженность за 2013 год
учебно-методических кабинетов</t>
  </si>
  <si>
    <t>77 7 0453</t>
  </si>
  <si>
    <t>ЗДРАВООХРАНЕНИЕ</t>
  </si>
  <si>
    <t>Другие вопросы в области здравоохранения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</si>
  <si>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</t>
  </si>
  <si>
    <t>77 1 8736</t>
  </si>
  <si>
    <t>Единовременная денежная выплата при передаче ребенка на воспитание в семью</t>
  </si>
  <si>
    <t>77 1 1102</t>
  </si>
  <si>
    <t>Дополнительные гарантии  по социальной поддержке детей -сирот и детей, оставшихся без попечения родителей, лиц из числа сирот и детей, оставшихся без  попечения родителей</t>
  </si>
  <si>
    <t>77 1 7007</t>
  </si>
  <si>
    <t>Выплата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</si>
  <si>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77 1 8725</t>
  </si>
  <si>
    <t>Выплата денежных средств на содержание  детей, находящихся в семьях опекунов (попечителей) и в приемных семьях, а также вознаграждения приемным родителям (родителю)</t>
  </si>
  <si>
    <t>77 1 8731</t>
  </si>
  <si>
    <t>МУНИЦИПАЛЬНОЕ КАЗЕННОЕ УЧРЕЖДЕНИЕ "УПРАВЛЕНИЕ КУЛЬТУРЫ АДМИНИСТРАЦИИ Г.БЕЛОГОРСК"</t>
  </si>
  <si>
    <t>013</t>
  </si>
  <si>
    <t>Мероприятия федеральной целевой программы "Культура России на 2012-2018 годы"</t>
  </si>
  <si>
    <t>77 1 5014</t>
  </si>
  <si>
    <t>Подпрограмма «Самодеятельное творчество
 и досуговая деятельность»</t>
  </si>
  <si>
    <t>16 1 0000</t>
  </si>
  <si>
    <t>16 1 1234</t>
  </si>
  <si>
    <t>Подпрограмма «Библиотечное дело»</t>
  </si>
  <si>
    <t>16 2 0000</t>
  </si>
  <si>
    <t>16 2 1234</t>
  </si>
  <si>
    <t>16 2 1235</t>
  </si>
  <si>
    <t>Совершенствование материально - технической базы</t>
  </si>
  <si>
    <t>16 3 1235</t>
  </si>
  <si>
    <t>Кредиторская задолженность за 2013 год по МП «Развитие и сохранение культуры и искусства г. Белогорска на 2012-2015 годы»</t>
  </si>
  <si>
    <t>77 7 0004</t>
  </si>
  <si>
    <t>Обеспечение деятельности (оказание услуг)
учреждений культуры</t>
  </si>
  <si>
    <t>77 7 0400</t>
  </si>
  <si>
    <t>Кредиторская задолженность за 2013 год 
учреждений культуры</t>
  </si>
  <si>
    <t>77 7 0401</t>
  </si>
  <si>
    <t>Обеспечение деятельности (оказание услуг)
музея и постоянных выставок</t>
  </si>
  <si>
    <t>77 7 0441</t>
  </si>
  <si>
    <t>Обеспечение деятельности (оказание услуг) библиотек</t>
  </si>
  <si>
    <t>77 7 0442</t>
  </si>
  <si>
    <t>Кредиторская задолженность за 2013 год
музея и постоянных выставок</t>
  </si>
  <si>
    <t>77 7 0443</t>
  </si>
  <si>
    <t>Кредиторская задолженность за 2013 год библиотеки</t>
  </si>
  <si>
    <t>77 7 0444</t>
  </si>
  <si>
    <t>Другие вопросы в области культуры, кинематографии</t>
  </si>
  <si>
    <t>Адаптация объектов социальной инфраструктуры, находящихся в муниципальной собственности, и услуг с учетом нужд и потребностей инвалидов и других маломобильных групп населения</t>
  </si>
  <si>
    <t>Приложение № 2</t>
  </si>
  <si>
    <t>тыс.руб.</t>
  </si>
  <si>
    <t>Код</t>
  </si>
  <si>
    <t xml:space="preserve">Наименование разделов и подразделов </t>
  </si>
  <si>
    <t xml:space="preserve">Плановые назначения на 2014 год </t>
  </si>
  <si>
    <t>0100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</si>
  <si>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</si>
  <si>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</si>
  <si>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</si>
  <si>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</si>
  <si>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0104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</si>
  <si>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</si>
  <si>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0106</t>
  </si>
  <si>
    <t>0111</t>
  </si>
  <si>
    <t>0113</t>
  </si>
  <si>
    <t>0300</t>
  </si>
  <si>
    <t xml:space="preserve">НАЦИОНАЛЬНАЯ БЕЗОПАСНОСТЬ И ПРАВООХРАНИТЕЛЬНАЯ ДЕЯТЕЛЬНОСТЬ </t>
  </si>
  <si>
    <t>0309</t>
  </si>
  <si>
    <t>0400</t>
  </si>
  <si>
    <t>0405</t>
  </si>
  <si>
    <t>0407</t>
  </si>
  <si>
    <t>0408</t>
  </si>
  <si>
    <t>0409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</si>
  <si>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</si>
  <si>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0412</t>
  </si>
  <si>
    <t>0500</t>
  </si>
  <si>
    <t>0501</t>
  </si>
  <si>
    <t>0502</t>
  </si>
  <si>
    <t>0503</t>
  </si>
  <si>
    <t>0505</t>
  </si>
  <si>
    <t>Другие вопросы  в области жилищно-коммунального хозяйства</t>
  </si>
  <si>
    <t>0700</t>
  </si>
  <si>
    <t>0701</t>
  </si>
  <si>
    <t>0702</t>
  </si>
  <si>
    <t>0707</t>
  </si>
  <si>
    <t>0709</t>
  </si>
  <si>
    <t>0800</t>
  </si>
  <si>
    <t>0801</t>
  </si>
  <si>
    <t xml:space="preserve">Культура </t>
  </si>
  <si>
    <t>0804</t>
  </si>
  <si>
    <t>0900</t>
  </si>
  <si>
    <t>0909</t>
  </si>
  <si>
    <t>1000</t>
  </si>
  <si>
    <t>1001</t>
  </si>
  <si>
    <t>1003</t>
  </si>
  <si>
    <t>1004</t>
  </si>
  <si>
    <t>1100</t>
  </si>
  <si>
    <t>ФИЗИЧЕСКАЯ КУЛЬТУРА  И СПОРТ</t>
  </si>
  <si>
    <t>1101</t>
  </si>
  <si>
    <t>1102</t>
  </si>
  <si>
    <t>1105</t>
  </si>
  <si>
    <t>1300</t>
  </si>
  <si>
    <t>1301</t>
  </si>
  <si>
    <t>ИТОГО РАСХОДОВ:</t>
  </si>
  <si>
    <t>Приложение № 4</t>
  </si>
  <si>
    <t>Код главы</t>
  </si>
  <si>
    <t>Раз</t>
  </si>
  <si>
    <t>МУНИЦИПАЛЬНОЕ КАЗЕННОЕ УЧРЕЖДЕНИЕ "УПРАВЛЕНИЕ ПО ДЕЛАМ  ГРАЖДАНСКОЙ ОБОРОНЫ И ЧРЕЗВЫЧАЙНЫМ СИТУАЦИЯМ ГОРОДА БЕЛОГОРСК"</t>
  </si>
  <si>
    <t>Итого расходов</t>
  </si>
  <si>
    <t>МУНИЦИПАЛЬНОЕ КАЗЕННОЕ УЧРЕЖДЕНИЕ "УПРАВЛЕНИЕ ЖИЛИЩНО-КОММУНАЛЬНОГО ХОЗЯЙСТВА АДМИНИСТРАЦИИ ГОРОДА БЕЛОГОРСК"</t>
  </si>
  <si>
    <t>Разработка схем теплоснабжения, водоснабжения и водоотведения в рамках подпрограммы "Обеспечение доступности коммунальных услуг, повышение качества и надежности жилищно-коммунального обслуживания населения" государственной подпрограммы "Модернизация жилищно-коммунального комплекса, энергосбережение и повышение энергетической эффективности а Амурской области на 2014-2020 годы"</t>
  </si>
  <si>
    <t>77 1 8741</t>
  </si>
  <si>
    <t>77 1 8748</t>
  </si>
  <si>
    <t>Расходы  по осуществлению дорожной деятельности  в отношении автомобильных дорог местного значения и сооружений на них  в рамках  государственной программы Амурской области "Развитие транспортной  системы Амурской области на 2014-2020 годы"</t>
  </si>
  <si>
    <t>07 1 1035</t>
  </si>
  <si>
    <t>08 1 1037</t>
  </si>
  <si>
    <t>Муниципальная программа "Реформирование и модернизация жилищно-коммунального комплекса  г.Белогорск на 2009-2015 годы"</t>
  </si>
  <si>
    <t>Подпрограмма "Обеспечение инженерной инфраструктурой земельных участков под строительство жилья"</t>
  </si>
  <si>
    <t>Подпрограмма "Реформирование и модернизация жилищно-коммунального комплекса"</t>
  </si>
  <si>
    <t>Проведение реконструкции и строительства объектов коммунальной инфраструктуры</t>
  </si>
  <si>
    <t>Подпрограмма  "Реформирование и модернизация жилищно-коммунального комплекса"</t>
  </si>
  <si>
    <t>Проведение государственной экспертизы проектной документации автомобильных дорог</t>
  </si>
  <si>
    <t>Подпрограмма «Развитие дошкольного, общего образования детей»</t>
  </si>
  <si>
    <t>к постановлению Администрации г.Белогорск</t>
  </si>
  <si>
    <t>Отчет об исполнении расходов местного бюджета по разделам, подразделам, целевым статьям, группам и подгруппам видов расходов классификации расходов бюджетов в ведомственной структуре расходов за 1 полугодие 2014 года</t>
  </si>
  <si>
    <t>Исполнено</t>
  </si>
  <si>
    <t>Мероприятия, проводимые в связи с чрезвычайной ситуацией в Амурской области в 2013 году, за счет средств добровольных взносов и пожертвований</t>
  </si>
  <si>
    <t>77 1 8022</t>
  </si>
  <si>
    <t>МУНИЦИПАЛЬНОЕ КАЗЕННОЕ УЧРЕЖДЕНИЕ "КОМИТЕТ ИМУЩЕСТВЕННЫХ ОТНОШЕНИЙ АДМИНИСТРАЦИИ ГОРОДА БЕЛОГОРСК"</t>
  </si>
  <si>
    <t>Отчет об исполнении расходов местного бюджета по разделам и подразделам классификации расходов бюджетов за 1 полугодие 2014 года</t>
  </si>
  <si>
    <t>Муниципальная программа «Развитие 
агропромышленного комплекса муниципального образования г. Белогорск на 2013-2020 годы»</t>
  </si>
  <si>
    <t>23.07.2014 № 1275 
__________2010 г. № ____</t>
  </si>
  <si>
    <t xml:space="preserve">23.07.2014 № 1275 </t>
  </si>
  <si>
    <t>ВСЕГО ДОХОДОВ: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</si>
  <si>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</si>
  <si>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</si>
  <si>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</si>
  <si>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00021900000000000151</t>
  </si>
  <si>
    <t>Иной межбюджетный трансферт бюджета г.Белогорска на проведение аварийно-спассательных работ по постановлению Правительства Амурской области</t>
  </si>
  <si>
    <t>00020204999040000151</t>
  </si>
  <si>
    <t>Межбюджетные трансферты  бюджетам городских округов  по предупреждению и ликвидации чрезвычайных ситуаций и последствий стихийных бедствий</t>
  </si>
  <si>
    <t>Межбюджетные трансферты  бюджетам городских округов  на  обеспечение государственных гарантий реализации прав на  получение   общедоступного и бесплатного дошкольного образования  в  муниципальных дошкольных образовательных организациях</t>
  </si>
  <si>
    <t xml:space="preserve">Межбюджетные трансферты  бюджетам городских округов  на  обеспечение государственных  гарантий реализации  прав граждан на получение  общедоступного и бесплатного дошкольного,  начального общего,  основного общего, среднего общего образования   в муниципальных    общеобразовательных  организациях, обеспечение дополнительного образования детей  в муниципальных общеобразовательных организациях  </t>
  </si>
  <si>
    <t>Прочие   межбюджетные трансферты, передаваемые бюджетам городских округов</t>
  </si>
  <si>
    <t xml:space="preserve"> Иные  межбюджетные  трансферты</t>
  </si>
  <si>
    <t>00020204000000000151</t>
  </si>
  <si>
    <t>Субвенции   бюджетам городских округов  по организации проведения мероприятий по регулированию численности безнадзорных животных</t>
  </si>
  <si>
    <t>00020203999040000151</t>
  </si>
  <si>
    <t>Субвенции   бюджетам городских округов  на  обеспечение государственных гарантий реализации прав на  получение   общедоступного и бесплатного дошкольного образования  в  частных  дошкольных образовательных организациях</t>
  </si>
  <si>
    <t>Субвенции бюджетам городских округов  на 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</si>
  <si>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 xml:space="preserve">Субвенции бюджетам городских округов  на  выплату   единовременного  пособия  при всех формах устройства детей, лишенных родительского попечения, в семью </t>
  </si>
  <si>
    <t>Субвенции бюджетам городских округов  на   дополнительные  гарантии  по социальной поддержке детей-сирот и детей, оставшихся  без попечения родителей, лиц  из числа  детей -сирот и детей, оставшихся  без попечения родителей</t>
  </si>
  <si>
    <t xml:space="preserve">Субвенции бюджетам   городских  округов на  осуществление государственных  полномочий  в сфере охраны труда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</si>
  <si>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</si>
  <si>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</si>
  <si>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</si>
  <si>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</si>
  <si>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 бюджетам городских округов</t>
  </si>
  <si>
    <t>Субвенции бюджетам городских округов  на обеспечение   предоставления  жилых    помещений  детям-сиротам и   детям, оставшимся без попечения родителей, лицам из их числа по договорам найма специализированных жилых помещений</t>
  </si>
  <si>
    <t>00020203119040000151</t>
  </si>
  <si>
    <t>Субвенции  бюджетам городских  округов   на содержание  ребенка  в семье опекуна и приемной семье,   а также вознаграждение, причитающееся  приемному родителю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</si>
  <si>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</si>
  <si>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</si>
  <si>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</si>
  <si>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 жилыми   помещениями  детей-сирот,  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</si>
  <si>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00020203026040000151</t>
  </si>
  <si>
    <t>Субвенции  бюджетам  субъектов РФ и муниципальных образований</t>
  </si>
  <si>
    <t>00020203000000000151</t>
  </si>
  <si>
    <t>Субсидия на мероприятия, проводимые в  связи с чрезвычайной  ситуацией в Амурской области в 2013 году, за счет средств добровольных взносов и пожертвований</t>
  </si>
  <si>
    <t>00020202999040000151</t>
  </si>
  <si>
    <t>Субсидии бюджетам городских округов на софинансирование расходов по осуществлению дорожной деятельности  в отношении автомобильных дорог местного значения и сооружений на них</t>
  </si>
  <si>
    <t>Субсидии бюджетам городских округов на софинансирование разработки схем теплоснабжения, водоснабжения и водоотведения</t>
  </si>
  <si>
    <t>Субсидии бюджетам городских округов на модернизацию коммунальной инфраструктуры</t>
  </si>
  <si>
    <t>Субсидии бюджетам городских округов на частичную оплату путевок для детей работающих граждан в организации отдыха и оздоровление детей в каникулярное время</t>
  </si>
  <si>
    <t>Прочие субсидии бюджетам городских округов</t>
  </si>
  <si>
    <t>Субсидии бюджетам городских округов  на модернизацию  региональных  систем дошкольного образования</t>
  </si>
  <si>
    <t>00020202204040004151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</si>
  <si>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</si>
  <si>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</si>
  <si>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 городских округов на обеспечение мероприятий по переселению граждан из аварийного жилищного фонда с учетом необходимости  развития малоэтажного 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</si>
  <si>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00020202088040004151</t>
  </si>
  <si>
    <t>Субсидии бюджетам городских округов на обеспечение жильем молодых семей</t>
  </si>
  <si>
    <t>00020202008040004151</t>
  </si>
  <si>
    <t>Субсидии бюджетам субъектов РФ и муниципальных образований</t>
  </si>
  <si>
    <t>00020200000000000151</t>
  </si>
  <si>
    <t>Дотации бюджетам городских округов на поддержку мер по обеспечению сбалансированности  местных бюджетов</t>
  </si>
  <si>
    <t>00020201003040000151</t>
  </si>
  <si>
    <t xml:space="preserve">Дотации бюджетам городских округов на выравнивание бюджетной обеспеченности </t>
  </si>
  <si>
    <t>00020201001040000151</t>
  </si>
  <si>
    <t xml:space="preserve">Дотации  бюджетам  субъектов Российской Федерации и муниципальных образований </t>
  </si>
  <si>
    <t>00020201000000000151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</si>
  <si>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</si>
  <si>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</si>
  <si>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</si>
  <si>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</si>
  <si>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ИТОГО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</si>
  <si>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</si>
  <si>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</si>
  <si>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</si>
  <si>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</si>
  <si>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</si>
  <si>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</si>
  <si>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</si>
  <si>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00011643000010000140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</si>
  <si>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</si>
  <si>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</si>
  <si>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</si>
  <si>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</si>
  <si>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</si>
  <si>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</si>
  <si>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</si>
  <si>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</si>
  <si>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</si>
  <si>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</si>
  <si>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</si>
  <si>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</si>
  <si>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 о рыболовстве и сохранении водных биологических ресурсов,земельного законодательства, лесного законодательства, водного законодательства, в том числе:</t>
  </si>
  <si>
    <t>00011625000000000140</t>
  </si>
  <si>
    <t>Денежные взыскания (штрафы и иные суммы, взыскаемые с лиц, виновных в совершении преступлений, и возмещение ущерба имуществу, зачисляемые в бюджеты городских округов</t>
  </si>
  <si>
    <t>00011621040040000140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</si>
  <si>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</si>
  <si>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</si>
  <si>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</si>
  <si>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</si>
  <si>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Налогового кодекса  Российской Федерации.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</si>
  <si>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</si>
  <si>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</si>
  <si>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</si>
  <si>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</si>
  <si>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</si>
  <si>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</si>
  <si>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</si>
  <si>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</si>
  <si>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00011402043040000410</t>
  </si>
  <si>
    <t>ДОХОДЫ ОТ ПРОДАЖИ МАТЕРИАЛЬНЫХ И НЕМАТЕРИАЛЬНЫХ АКТИВОВ</t>
  </si>
  <si>
    <t>00011400000000000000</t>
  </si>
  <si>
    <t>Прочие доходы от компенсации затрат бюджетов городских округов</t>
  </si>
  <si>
    <t>00011302994040000130</t>
  </si>
  <si>
    <t>Прочие доходы от  оказания  платных услуг (работ)   получателями средств  бюджетов городских округов</t>
  </si>
  <si>
    <t>00011301994040000130</t>
  </si>
  <si>
    <t>ДОХОДЫ ОТ ОКАЗАНИЯ ПЛАТНЫХ УСЛУГ (РАБОТ) И КОМПЕНСАЦИИ ЗАТРАТ ГОСУДАРСТВА</t>
  </si>
  <si>
    <t>00011300000000000000</t>
  </si>
  <si>
    <t>Плата за размещение отходов производства и потребления</t>
  </si>
  <si>
    <t>00011201040010000120</t>
  </si>
  <si>
    <t>Плата за выбросы загрязняющих веществ в водные объекты</t>
  </si>
  <si>
    <t>00011201030010000120</t>
  </si>
  <si>
    <t>Плата за выбросы загрязняющих веществ в атмосферный воздух  передвижными объектами</t>
  </si>
  <si>
    <t>00011201020010000120</t>
  </si>
  <si>
    <t>Плата за выбросы загрязняющих веществ в атмосферный воздух стационарными объектами</t>
  </si>
  <si>
    <t>00011201010010000120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</si>
  <si>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</si>
  <si>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</si>
  <si>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</si>
  <si>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</si>
  <si>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</si>
  <si>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</si>
  <si>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</si>
  <si>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</si>
  <si>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</si>
  <si>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00011105012040000120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</si>
  <si>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</si>
  <si>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</si>
  <si>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</si>
  <si>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</si>
  <si>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</si>
  <si>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</si>
  <si>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</si>
  <si>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</si>
  <si>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</si>
  <si>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</si>
  <si>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</si>
  <si>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</si>
  <si>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</si>
  <si>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</si>
  <si>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</si>
  <si>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</si>
  <si>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</si>
  <si>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</si>
  <si>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</si>
  <si>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</si>
  <si>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</si>
  <si>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</si>
  <si>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</si>
  <si>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</si>
  <si>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</si>
  <si>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</si>
  <si>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</si>
  <si>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</si>
  <si>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Налог, взимаемый  в связи  с применением  патентной системы налогообложения, зачисляемый в бюджеты городских округов</t>
  </si>
  <si>
    <t>00010504010020000110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</si>
  <si>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</si>
  <si>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</si>
  <si>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</si>
  <si>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</si>
  <si>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</si>
  <si>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</si>
  <si>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</si>
  <si>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</si>
  <si>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</si>
  <si>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</si>
  <si>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</si>
  <si>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</si>
  <si>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</si>
  <si>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</si>
  <si>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</si>
  <si>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</si>
  <si>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НАЛОГИ НА ТОВАРЫ (РАБОТЫ, УСЛУГИ), РЕАЛИЗУЕМЫЕ  НА ТЕРРИТОРИИ РОССИЙСКОЙ ФЕДЕРАЦИИ</t>
  </si>
  <si>
    <t>00010300000000000000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</si>
  <si>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</si>
  <si>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00010102030010000110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</si>
  <si>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</si>
  <si>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</si>
  <si>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</si>
  <si>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</si>
  <si>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</si>
  <si>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</si>
  <si>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</si>
  <si>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</si>
  <si>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</si>
  <si>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</si>
  <si>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Наименование показателей</t>
  </si>
  <si>
    <t>Коды бюджетной                         классификации Российской Федерации</t>
  </si>
  <si>
    <t>Отчет об исполнении доходов местного бюджета за I полугодие 2014 года</t>
  </si>
  <si>
    <t xml:space="preserve">к постановлению Администрации г.Белогорск                                                                                                                                                           </t>
  </si>
  <si>
    <t>Приложение № 1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</si>
  <si>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</si>
  <si>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</si>
  <si>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</si>
  <si>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</si>
  <si>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</si>
  <si>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</si>
  <si>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</si>
  <si>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</si>
  <si>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</si>
  <si>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</si>
  <si>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</si>
  <si>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</si>
  <si>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</si>
  <si>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</si>
  <si>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</si>
  <si>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</si>
  <si>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</si>
  <si>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</si>
  <si>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</si>
  <si>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00301030100040000810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</si>
  <si>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</si>
  <si>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00301030100000000800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</si>
  <si>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</si>
  <si>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00301030100040000710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</si>
  <si>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</si>
  <si>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00301030100000000700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</si>
  <si>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</si>
  <si>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</si>
  <si>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</si>
  <si>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</si>
  <si>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</si>
  <si>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</si>
  <si>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</si>
  <si>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</si>
  <si>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</si>
  <si>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</si>
  <si>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</si>
  <si>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</si>
  <si>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2</t>
  </si>
  <si>
    <t>1</t>
  </si>
  <si>
    <t>тыс. руб.</t>
  </si>
  <si>
    <t>дефицита местного бюджета за 1 полугодие  2014 года</t>
  </si>
  <si>
    <t>Отчет об исполнении источников внутреннего финансирования</t>
  </si>
  <si>
    <t>Приложение № 3</t>
  </si>
  <si>
    <t>ВСЕГО:</t>
  </si>
  <si>
    <t>Итого по разделу 7:</t>
  </si>
  <si>
    <t>Подпрограмма "Обеспечение жильем молодых семей"</t>
  </si>
  <si>
    <t>Муниципальная программа "Обеспечение жильем молодых семей г.Белогорска на 2009-2015 годы"</t>
  </si>
  <si>
    <t>7.1.</t>
  </si>
  <si>
    <t>7. Муниципальное казенное учреждение "Комитет имущественных отношений Администрации города Белогорск"</t>
  </si>
  <si>
    <t>Итого по разделу 6:</t>
  </si>
  <si>
    <t>6.2.</t>
  </si>
  <si>
    <t xml:space="preserve">Подпрограмма «Самодеятельное творчество и досуговая деятельность»
</t>
  </si>
  <si>
    <t>Муниципальная программа «Развитие и сохранение культуры и искусства города Белогорска на 2012-2015 годы»</t>
  </si>
  <si>
    <t>6.1</t>
  </si>
  <si>
    <t>6. Муниципальное казенное учреждение "Управление культуры Администрации г.Белогорск"</t>
  </si>
  <si>
    <t>Итого по разделу 5:</t>
  </si>
  <si>
    <t>5.4.</t>
  </si>
  <si>
    <t>Подпрограмма "Поддержка отдельных категорий граждан"</t>
  </si>
  <si>
    <t>Муниципальная программа "Меры адресной поддержки отдельных категорий граждан г. Белогорска на 2009-2015 годы"</t>
  </si>
  <si>
    <t>5.3.</t>
  </si>
  <si>
    <t>Подпрограмма "Развитие детско-юношеского спорта"</t>
  </si>
  <si>
    <t>Муниципальная программа «Развитие физической культуры и спорта на территории г.Белогорск на 2012-2014 годы»</t>
  </si>
  <si>
    <t>5.2.</t>
  </si>
  <si>
    <t xml:space="preserve">Подпрограмма «Развитие дополнительного образования детей»
</t>
  </si>
  <si>
    <t xml:space="preserve">Подпрограмма «Развитие дошкольного, общего образования детей»
</t>
  </si>
  <si>
    <t xml:space="preserve">Подпрограмма «Развитие профессионального образования»
</t>
  </si>
  <si>
    <t xml:space="preserve">Муниципальная программа «Развитие образования города Белогорска на 2011-2015 годы»
</t>
  </si>
  <si>
    <t>5.1.</t>
  </si>
  <si>
    <t>5. Муниципальное казенное учреждение "Комитет по образованию, делам молодежи Администрации города Белогорск"</t>
  </si>
  <si>
    <t>Итого по разделу 4:</t>
  </si>
  <si>
    <t>4.2.</t>
  </si>
  <si>
    <t>Подпрограмма "Создание запасов средств защиты населения"</t>
  </si>
  <si>
    <t>Муниципальная программа "Накопление имущества радиационной, химической, биологической и медицинской  защиты в запасе города Белогорск в период с 2009 по 2021 годы"</t>
  </si>
  <si>
    <t>4.1.</t>
  </si>
  <si>
    <t>4. Муниципальное казенное учреждение "Управление по делам гражданской обороны и чрезвычайным ситуациям города Белогорск"</t>
  </si>
  <si>
    <t>Итого по разделу 3:</t>
  </si>
  <si>
    <t>3.3.</t>
  </si>
  <si>
    <t>Муниципальная программа «Социально-экономическое развитие с. Низинное муниципального образования г. Белогорск на 2014-2020 годы»</t>
  </si>
  <si>
    <t>3.2.</t>
  </si>
  <si>
    <t>Подпрограмма "Развитие детско-юношеского спорта "</t>
  </si>
  <si>
    <t xml:space="preserve">Подпрограмма "Развитие массового спорта для  взрослого населения" </t>
  </si>
  <si>
    <t>3.1.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</si>
  <si>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</si>
  <si>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Итого по разделу 2:</t>
  </si>
  <si>
    <t>2.6.</t>
  </si>
  <si>
    <t>2.5.</t>
  </si>
  <si>
    <t>Подпрограмма "Переселение граждан из ветхого и аварийного жилищного фонда"</t>
  </si>
  <si>
    <t>Муниципальная программа «Переселение граждан из ветхого и аварийного жилищного фонда города Белогорска на 2009-2015 годы»</t>
  </si>
  <si>
    <t>2.4.</t>
  </si>
  <si>
    <t>Подпрограмма «Обеспечение безопасности дорожного движения»</t>
  </si>
  <si>
    <t>2.3.</t>
  </si>
  <si>
    <t>Подпрограмма «Благоустройство дворовых территорий»</t>
  </si>
  <si>
    <t>Подпрограмма  «Реформирование и модернизация жилищно-коммунального комплекса»</t>
  </si>
  <si>
    <t xml:space="preserve">Муниципальная программа «Реформирование и модернизация жилищно-коммунального комплекса г. Белогорск на 2009-2015 годы»
</t>
  </si>
  <si>
    <t>2.2.</t>
  </si>
  <si>
    <t>2.1.</t>
  </si>
  <si>
    <t>2. Муниципальное казенное учреждение "Управление жилищно-коммунального хозяйства Администрации города Белогорск"</t>
  </si>
  <si>
    <t>Итого по разделу 1:</t>
  </si>
  <si>
    <t>1.8.</t>
  </si>
  <si>
    <t>Подпрограмма "Развитие сети учреждений культуры, ремонт зданий и благоустройство территорий"</t>
  </si>
  <si>
    <t>Муниципальная программа "Развитие и сохранение культуры и искусства г. Белогорска на 2012-2015 годы"</t>
  </si>
  <si>
    <t>1.7.</t>
  </si>
  <si>
    <t>Подпрограмма "Развитие сети образовательных организаций, ремонт зданий и благоустройство территорий"</t>
  </si>
  <si>
    <t>1.6.</t>
  </si>
  <si>
    <t>1.5.</t>
  </si>
  <si>
    <t>1.4.</t>
  </si>
  <si>
    <t>Подпрограмма "Организация мероприятий по профилактике употребления наркотиков и их незаконному обороту"</t>
  </si>
  <si>
    <t>Муниципальная программа "Противодействие злоупотреблению наркотическими средствами и их незаконному обороту на 2010-2014 годы"</t>
  </si>
  <si>
    <t>1.3.</t>
  </si>
  <si>
    <t>Подпрограмма "Развитие сельскохозяйственной деятельности"</t>
  </si>
  <si>
    <t>Муниципальная программа "Развитие агропромышленного комплекса муниципального образования г. Белогорск на 2013-2020 годы"</t>
  </si>
  <si>
    <t>1.2.</t>
  </si>
  <si>
    <t>Подпрограмма "Развитие субъектов малого и среднего бизнеса"</t>
  </si>
  <si>
    <t>Муниципальная программа "Создание условий для развития малого и среднего бизнеса в г.Белогорске на 2011-2015 годы"</t>
  </si>
  <si>
    <t>1.1.</t>
  </si>
  <si>
    <t xml:space="preserve">Исполнено  </t>
  </si>
  <si>
    <t>Наименование программы/подпрограммы</t>
  </si>
  <si>
    <t>№ п/п</t>
  </si>
  <si>
    <t>предусмотренных к финансированию из средств местного бюджета за 1 полугодие 2014 года</t>
  </si>
  <si>
    <t>Отчет об исполнении муниципальных программ,</t>
  </si>
  <si>
    <t>Приложение № 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</si>
</sst>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49" fontId="60" fillId="0" borderId="10" xfId="0" applyNumberFormat="1" applyFont="1" applyBorder="1" applyAlignment="1">
      <alignment horizontal="right" vertical="center" wrapText="1"/>
    </xf>
    <xf numFmtId="49" fontId="61" fillId="0" borderId="10" xfId="0" applyNumberFormat="1" applyFont="1" applyBorder="1" applyAlignment="1">
      <alignment horizontal="right" vertical="center" wrapText="1"/>
    </xf>
    <xf numFmtId="49" fontId="6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0" fontId="10" fillId="33" borderId="15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>
      <alignment horizontal="right" vertical="center"/>
    </xf>
    <xf numFmtId="165" fontId="7" fillId="0" borderId="16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vertical="center" wrapText="1"/>
    </xf>
    <xf numFmtId="165" fontId="6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166" fontId="5" fillId="0" borderId="0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64" fontId="60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Border="1" applyAlignment="1">
      <alignment horizontal="left" vertical="top" wrapText="1"/>
    </xf>
    <xf numFmtId="49" fontId="62" fillId="0" borderId="10" xfId="0" applyNumberFormat="1" applyFont="1" applyBorder="1" applyAlignment="1">
      <alignment horizontal="left" vertical="top" wrapText="1"/>
    </xf>
    <xf numFmtId="49" fontId="60" fillId="0" borderId="10" xfId="0" applyNumberFormat="1" applyFont="1" applyBorder="1" applyAlignment="1">
      <alignment horizontal="center" vertical="top" wrapText="1"/>
    </xf>
    <xf numFmtId="49" fontId="61" fillId="0" borderId="10" xfId="0" applyNumberFormat="1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left" vertical="top" wrapText="1"/>
    </xf>
    <xf numFmtId="164" fontId="61" fillId="0" borderId="10" xfId="0" applyNumberFormat="1" applyFont="1" applyBorder="1" applyAlignment="1">
      <alignment horizontal="left" vertical="top" wrapText="1"/>
    </xf>
    <xf numFmtId="49" fontId="60" fillId="0" borderId="10" xfId="0" applyNumberFormat="1" applyFont="1" applyFill="1" applyBorder="1" applyAlignment="1">
      <alignment horizontal="left" vertical="top" wrapText="1"/>
    </xf>
    <xf numFmtId="165" fontId="60" fillId="0" borderId="10" xfId="0" applyNumberFormat="1" applyFont="1" applyBorder="1" applyAlignment="1">
      <alignment horizontal="right" vertical="center"/>
    </xf>
    <xf numFmtId="165" fontId="61" fillId="0" borderId="10" xfId="0" applyNumberFormat="1" applyFont="1" applyBorder="1" applyAlignment="1">
      <alignment horizontal="right" vertical="center"/>
    </xf>
    <xf numFmtId="165" fontId="62" fillId="0" borderId="10" xfId="0" applyNumberFormat="1" applyFont="1" applyBorder="1" applyAlignment="1">
      <alignment horizontal="right" vertical="center"/>
    </xf>
    <xf numFmtId="164" fontId="61" fillId="33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165" fontId="7" fillId="0" borderId="12" xfId="0" applyNumberFormat="1" applyFont="1" applyFill="1" applyBorder="1" applyAlignment="1">
      <alignment horizontal="right" vertical="center"/>
    </xf>
    <xf numFmtId="49" fontId="62" fillId="0" borderId="10" xfId="0" applyNumberFormat="1" applyFont="1" applyBorder="1" applyAlignment="1">
      <alignment horizontal="right" vertical="top" wrapText="1"/>
    </xf>
    <xf numFmtId="165" fontId="62" fillId="0" borderId="10" xfId="0" applyNumberFormat="1" applyFont="1" applyBorder="1" applyAlignment="1">
      <alignment horizontal="right" vertical="top"/>
    </xf>
    <xf numFmtId="49" fontId="60" fillId="0" borderId="10" xfId="0" applyNumberFormat="1" applyFont="1" applyBorder="1" applyAlignment="1">
      <alignment horizontal="right" vertical="top" wrapText="1"/>
    </xf>
    <xf numFmtId="165" fontId="60" fillId="0" borderId="10" xfId="0" applyNumberFormat="1" applyFont="1" applyBorder="1" applyAlignment="1">
      <alignment horizontal="right" vertical="top"/>
    </xf>
    <xf numFmtId="49" fontId="61" fillId="0" borderId="10" xfId="0" applyNumberFormat="1" applyFont="1" applyBorder="1" applyAlignment="1">
      <alignment horizontal="right" vertical="top" wrapText="1"/>
    </xf>
    <xf numFmtId="165" fontId="61" fillId="0" borderId="10" xfId="0" applyNumberFormat="1" applyFont="1" applyBorder="1" applyAlignment="1">
      <alignment horizontal="right" vertical="top"/>
    </xf>
    <xf numFmtId="165" fontId="61" fillId="0" borderId="10" xfId="0" applyNumberFormat="1" applyFont="1" applyFill="1" applyBorder="1" applyAlignment="1">
      <alignment horizontal="right" vertical="top"/>
    </xf>
    <xf numFmtId="165" fontId="62" fillId="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49" fontId="4" fillId="0" borderId="19" xfId="0" applyNumberFormat="1" applyFont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left" vertical="center" wrapText="1"/>
    </xf>
    <xf numFmtId="49" fontId="62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Border="1" applyAlignment="1">
      <alignment horizontal="right" vertical="top" wrapText="1"/>
    </xf>
    <xf numFmtId="165" fontId="62" fillId="0" borderId="0" xfId="0" applyNumberFormat="1" applyFont="1" applyBorder="1" applyAlignment="1">
      <alignment horizontal="right" vertical="top"/>
    </xf>
    <xf numFmtId="165" fontId="62" fillId="0" borderId="0" xfId="0" applyNumberFormat="1" applyFont="1" applyBorder="1" applyAlignment="1">
      <alignment horizontal="right"/>
    </xf>
    <xf numFmtId="49" fontId="62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49" fontId="61" fillId="0" borderId="10" xfId="0" applyNumberFormat="1" applyFont="1" applyFill="1" applyBorder="1" applyAlignment="1">
      <alignment horizontal="left" vertical="top" wrapText="1"/>
    </xf>
    <xf numFmtId="0" fontId="6" fillId="0" borderId="18" xfId="0" applyFont="1" applyBorder="1" applyAlignment="1">
      <alignment vertical="center" wrapText="1"/>
    </xf>
    <xf numFmtId="165" fontId="60" fillId="0" borderId="10" xfId="0" applyNumberFormat="1" applyFont="1" applyFill="1" applyBorder="1" applyAlignment="1">
      <alignment horizontal="right" vertical="top"/>
    </xf>
    <xf numFmtId="165" fontId="60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indent="5"/>
    </xf>
    <xf numFmtId="0" fontId="3" fillId="0" borderId="0" xfId="0" applyFont="1" applyFill="1" applyAlignment="1">
      <alignment/>
    </xf>
    <xf numFmtId="0" fontId="7" fillId="0" borderId="16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indent="35"/>
    </xf>
    <xf numFmtId="0" fontId="4" fillId="0" borderId="0" xfId="0" applyFont="1" applyFill="1" applyAlignment="1">
      <alignment horizontal="left" wrapText="1" indent="35"/>
    </xf>
    <xf numFmtId="0" fontId="5" fillId="0" borderId="0" xfId="0" applyFont="1" applyFill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 wrapText="1" indent="3"/>
    </xf>
    <xf numFmtId="0" fontId="4" fillId="0" borderId="0" xfId="0" applyFont="1" applyFill="1" applyAlignment="1">
      <alignment horizontal="left" indent="5"/>
    </xf>
    <xf numFmtId="0" fontId="0" fillId="0" borderId="0" xfId="0" applyFont="1" applyAlignment="1">
      <alignment horizontal="left" indent="5"/>
    </xf>
    <xf numFmtId="0" fontId="4" fillId="0" borderId="0" xfId="0" applyFont="1" applyFill="1" applyAlignment="1">
      <alignment horizontal="left" wrapText="1" indent="5"/>
    </xf>
    <xf numFmtId="0" fontId="0" fillId="0" borderId="0" xfId="0" applyAlignment="1">
      <alignment vertical="top"/>
    </xf>
    <xf numFmtId="43" fontId="0" fillId="0" borderId="0" xfId="77" applyFont="1" applyAlignment="1">
      <alignment vertical="top"/>
    </xf>
    <xf numFmtId="165" fontId="29" fillId="0" borderId="10" xfId="0" applyNumberFormat="1" applyFont="1" applyBorder="1" applyAlignment="1">
      <alignment vertical="top"/>
    </xf>
    <xf numFmtId="0" fontId="29" fillId="0" borderId="2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0" fillId="0" borderId="0" xfId="0" applyFill="1" applyAlignment="1">
      <alignment vertical="top"/>
    </xf>
    <xf numFmtId="166" fontId="0" fillId="0" borderId="0" xfId="0" applyNumberFormat="1" applyFill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right" vertical="top"/>
    </xf>
    <xf numFmtId="166" fontId="29" fillId="0" borderId="10" xfId="0" applyNumberFormat="1" applyFont="1" applyBorder="1" applyAlignment="1">
      <alignment vertical="top"/>
    </xf>
    <xf numFmtId="0" fontId="31" fillId="0" borderId="2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Border="1" applyAlignment="1">
      <alignment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66" fontId="29" fillId="0" borderId="10" xfId="0" applyNumberFormat="1" applyFont="1" applyFill="1" applyBorder="1" applyAlignment="1">
      <alignment vertical="top"/>
    </xf>
    <xf numFmtId="0" fontId="29" fillId="0" borderId="21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right" vertical="top"/>
    </xf>
    <xf numFmtId="49" fontId="30" fillId="0" borderId="10" xfId="0" applyNumberFormat="1" applyFont="1" applyBorder="1" applyAlignment="1">
      <alignment horizontal="right" vertical="top"/>
    </xf>
    <xf numFmtId="0" fontId="3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right" vertical="top"/>
    </xf>
    <xf numFmtId="166" fontId="3" fillId="0" borderId="10" xfId="0" applyNumberFormat="1" applyFont="1" applyBorder="1" applyAlignment="1">
      <alignment horizontal="right" vertical="top"/>
    </xf>
    <xf numFmtId="0" fontId="33" fillId="0" borderId="21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166" fontId="35" fillId="0" borderId="10" xfId="0" applyNumberFormat="1" applyFont="1" applyFill="1" applyBorder="1" applyAlignment="1">
      <alignment vertical="top"/>
    </xf>
    <xf numFmtId="166" fontId="33" fillId="0" borderId="10" xfId="0" applyNumberFormat="1" applyFont="1" applyFill="1" applyBorder="1" applyAlignment="1">
      <alignment vertical="top"/>
    </xf>
    <xf numFmtId="0" fontId="33" fillId="0" borderId="21" xfId="0" applyFont="1" applyFill="1" applyBorder="1" applyAlignment="1">
      <alignment horizontal="left" vertical="top" wrapText="1"/>
    </xf>
    <xf numFmtId="0" fontId="33" fillId="0" borderId="22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166" fontId="29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66" fontId="29" fillId="33" borderId="10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3" fillId="0" borderId="21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right" vertical="center"/>
    </xf>
    <xf numFmtId="166" fontId="3" fillId="33" borderId="10" xfId="0" applyNumberFormat="1" applyFont="1" applyFill="1" applyBorder="1" applyAlignment="1">
      <alignment vertical="top"/>
    </xf>
    <xf numFmtId="166" fontId="35" fillId="33" borderId="10" xfId="0" applyNumberFormat="1" applyFont="1" applyFill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right" vertical="top"/>
    </xf>
    <xf numFmtId="10" fontId="3" fillId="0" borderId="11" xfId="0" applyNumberFormat="1" applyFont="1" applyBorder="1" applyAlignment="1">
      <alignment horizontal="right" vertical="top"/>
    </xf>
    <xf numFmtId="10" fontId="3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 indent="12"/>
    </xf>
    <xf numFmtId="0" fontId="6" fillId="0" borderId="0" xfId="0" applyNumberFormat="1" applyFont="1" applyAlignment="1">
      <alignment horizontal="center" vertical="top" wrapText="1"/>
    </xf>
    <xf numFmtId="165" fontId="63" fillId="0" borderId="10" xfId="0" applyNumberFormat="1" applyFont="1" applyFill="1" applyBorder="1" applyAlignment="1">
      <alignment horizontal="center"/>
    </xf>
    <xf numFmtId="49" fontId="63" fillId="0" borderId="21" xfId="0" applyNumberFormat="1" applyFont="1" applyBorder="1" applyAlignment="1">
      <alignment horizontal="left" wrapText="1"/>
    </xf>
    <xf numFmtId="49" fontId="63" fillId="0" borderId="20" xfId="0" applyNumberFormat="1" applyFont="1" applyBorder="1" applyAlignment="1">
      <alignment horizontal="left" wrapText="1"/>
    </xf>
    <xf numFmtId="165" fontId="6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65" fillId="0" borderId="10" xfId="0" applyNumberFormat="1" applyFont="1" applyBorder="1" applyAlignment="1">
      <alignment horizontal="center" vertical="top"/>
    </xf>
    <xf numFmtId="49" fontId="64" fillId="0" borderId="10" xfId="0" applyNumberFormat="1" applyFont="1" applyBorder="1" applyAlignment="1">
      <alignment vertical="top" wrapText="1"/>
    </xf>
    <xf numFmtId="49" fontId="63" fillId="0" borderId="10" xfId="0" applyNumberFormat="1" applyFont="1" applyBorder="1" applyAlignment="1">
      <alignment vertical="top" wrapText="1"/>
    </xf>
    <xf numFmtId="49" fontId="66" fillId="0" borderId="10" xfId="0" applyNumberFormat="1" applyFont="1" applyBorder="1" applyAlignment="1">
      <alignment horizontal="center" vertical="top"/>
    </xf>
    <xf numFmtId="49" fontId="64" fillId="0" borderId="10" xfId="0" applyNumberFormat="1" applyFont="1" applyBorder="1" applyAlignment="1">
      <alignment horizontal="left" vertical="top" wrapText="1"/>
    </xf>
    <xf numFmtId="165" fontId="63" fillId="0" borderId="10" xfId="0" applyNumberFormat="1" applyFont="1" applyBorder="1" applyAlignment="1">
      <alignment horizontal="center"/>
    </xf>
    <xf numFmtId="165" fontId="6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6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63" fillId="0" borderId="0" xfId="0" applyFont="1" applyAlignment="1">
      <alignment horizontal="center" wrapText="1"/>
    </xf>
    <xf numFmtId="0" fontId="40" fillId="0" borderId="0" xfId="0" applyFont="1" applyBorder="1" applyAlignment="1">
      <alignment wrapText="1"/>
    </xf>
    <xf numFmtId="0" fontId="63" fillId="0" borderId="0" xfId="0" applyFont="1" applyBorder="1" applyAlignment="1">
      <alignment horizontal="left" wrapText="1"/>
    </xf>
    <xf numFmtId="0" fontId="40" fillId="0" borderId="0" xfId="0" applyFont="1" applyBorder="1" applyAlignment="1">
      <alignment/>
    </xf>
    <xf numFmtId="0" fontId="7" fillId="0" borderId="0" xfId="0" applyFont="1" applyBorder="1" applyAlignment="1">
      <alignment horizontal="left" wrapText="1" indent="21"/>
    </xf>
    <xf numFmtId="0" fontId="6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 indent="21"/>
    </xf>
    <xf numFmtId="165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vertical="top" wrapText="1"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wrapText="1" indent="40"/>
    </xf>
    <xf numFmtId="0" fontId="7" fillId="0" borderId="0" xfId="0" applyFont="1" applyFill="1" applyAlignment="1">
      <alignment horizontal="left" indent="40"/>
    </xf>
    <xf numFmtId="0" fontId="41" fillId="0" borderId="0" xfId="0" applyFont="1" applyFill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" xfId="56"/>
    <cellStyle name="Обычный 16" xfId="57"/>
    <cellStyle name="Обычный 7" xfId="58"/>
    <cellStyle name="Обычный 9" xfId="59"/>
    <cellStyle name="Плохой" xfId="60"/>
    <cellStyle name="Пояснение" xfId="61"/>
    <cellStyle name="Примечание" xfId="62"/>
    <cellStyle name="Примечание 10" xfId="63"/>
    <cellStyle name="Примечание 11" xfId="64"/>
    <cellStyle name="Примечание 12" xfId="65"/>
    <cellStyle name="Примечание 2" xfId="66"/>
    <cellStyle name="Примечание 3" xfId="67"/>
    <cellStyle name="Примечание 4" xfId="68"/>
    <cellStyle name="Примечание 5" xfId="69"/>
    <cellStyle name="Примечание 6" xfId="70"/>
    <cellStyle name="Примечание 7" xfId="71"/>
    <cellStyle name="Примечание 8" xfId="72"/>
    <cellStyle name="Примечание 9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1"/>
  <sheetViews>
    <sheetView zoomScale="117" zoomScaleNormal="117" zoomScalePageLayoutView="0" workbookViewId="0" topLeftCell="A4">
      <selection activeCell="D6" sqref="D6:E6"/>
    </sheetView>
  </sheetViews>
  <sheetFormatPr defaultColWidth="9.00390625" defaultRowHeight="12.75"/>
  <cols>
    <col min="1" max="1" width="18.125" style="124" customWidth="1"/>
    <col min="2" max="2" width="14.00390625" style="124" customWidth="1"/>
    <col min="3" max="3" width="9.125" style="124" customWidth="1"/>
    <col min="4" max="4" width="38.375" style="124" customWidth="1"/>
    <col min="5" max="5" width="14.25390625" style="124" customWidth="1"/>
    <col min="6" max="16384" width="9.125" style="124" customWidth="1"/>
  </cols>
  <sheetData>
    <row r="1" ht="12.75" hidden="1"/>
    <row r="2" spans="3:4" ht="15.75" customHeight="1" hidden="1">
      <c r="C2" s="227"/>
      <c r="D2" s="231"/>
    </row>
    <row r="3" spans="3:4" ht="12.75" customHeight="1" hidden="1">
      <c r="C3" s="227"/>
      <c r="D3" s="226"/>
    </row>
    <row r="4" spans="3:5" ht="12.75" customHeight="1">
      <c r="C4" s="227"/>
      <c r="D4" s="230" t="s">
        <v>692</v>
      </c>
      <c r="E4" s="230"/>
    </row>
    <row r="5" spans="3:5" ht="26.25" customHeight="1">
      <c r="C5" s="227"/>
      <c r="D5" s="230" t="s">
        <v>691</v>
      </c>
      <c r="E5" s="230"/>
    </row>
    <row r="6" spans="3:5" ht="12.75" customHeight="1">
      <c r="C6" s="227"/>
      <c r="D6" s="230" t="s">
        <v>500</v>
      </c>
      <c r="E6" s="230"/>
    </row>
    <row r="7" spans="3:5" ht="12.75" customHeight="1">
      <c r="C7" s="227"/>
      <c r="D7" s="229"/>
      <c r="E7" s="119"/>
    </row>
    <row r="8" spans="3:8" ht="12.75" customHeight="1">
      <c r="C8" s="227"/>
      <c r="D8" s="226"/>
      <c r="H8" s="228"/>
    </row>
    <row r="9" spans="3:10" ht="12.75">
      <c r="C9" s="227"/>
      <c r="D9" s="226"/>
      <c r="I9" s="225"/>
      <c r="J9" s="224"/>
    </row>
    <row r="10" spans="1:5" ht="15.75" customHeight="1">
      <c r="A10" s="223" t="s">
        <v>690</v>
      </c>
      <c r="B10" s="223"/>
      <c r="C10" s="223"/>
      <c r="D10" s="223"/>
      <c r="E10" s="223"/>
    </row>
    <row r="11" spans="1:4" ht="15.75" hidden="1">
      <c r="A11" s="222"/>
      <c r="B11" s="222"/>
      <c r="C11" s="222"/>
      <c r="D11" s="222"/>
    </row>
    <row r="12" spans="1:8" ht="12.75">
      <c r="A12" s="221"/>
      <c r="B12" s="221"/>
      <c r="C12" s="221"/>
      <c r="D12" s="221"/>
      <c r="E12" s="220" t="s">
        <v>419</v>
      </c>
      <c r="F12" s="219"/>
      <c r="G12" s="219"/>
      <c r="H12" s="219"/>
    </row>
    <row r="13" spans="1:5" ht="31.5">
      <c r="A13" s="218" t="s">
        <v>689</v>
      </c>
      <c r="B13" s="217" t="s">
        <v>688</v>
      </c>
      <c r="C13" s="216"/>
      <c r="D13" s="215"/>
      <c r="E13" s="214" t="s">
        <v>493</v>
      </c>
    </row>
    <row r="14" spans="1:5" ht="12.75">
      <c r="A14" s="210">
        <v>1</v>
      </c>
      <c r="B14" s="213">
        <v>2</v>
      </c>
      <c r="C14" s="212"/>
      <c r="D14" s="211"/>
      <c r="E14" s="210">
        <v>4</v>
      </c>
    </row>
    <row r="15" spans="1:5" ht="24" customHeight="1">
      <c r="A15" s="174" t="s">
        <v>687</v>
      </c>
      <c r="B15" s="172" t="s">
        <v>686</v>
      </c>
      <c r="C15" s="171"/>
      <c r="D15" s="170"/>
      <c r="E15" s="137">
        <f>E16+E21+E26+E31+E36+E40</f>
        <v>183357.7</v>
      </c>
    </row>
    <row r="16" spans="1:5" ht="20.25" customHeight="1">
      <c r="A16" s="178" t="s">
        <v>685</v>
      </c>
      <c r="B16" s="182" t="s">
        <v>684</v>
      </c>
      <c r="C16" s="181"/>
      <c r="D16" s="180"/>
      <c r="E16" s="183">
        <f>E17</f>
        <v>124365.3</v>
      </c>
    </row>
    <row r="17" spans="1:5" ht="18.75" customHeight="1">
      <c r="A17" s="174" t="s">
        <v>683</v>
      </c>
      <c r="B17" s="200" t="s">
        <v>682</v>
      </c>
      <c r="C17" s="199"/>
      <c r="D17" s="198"/>
      <c r="E17" s="132">
        <f>E18+E19+E20</f>
        <v>124365.3</v>
      </c>
    </row>
    <row r="18" spans="1:5" ht="56.25" customHeight="1">
      <c r="A18" s="174" t="s">
        <v>681</v>
      </c>
      <c r="B18" s="200" t="s">
        <v>680</v>
      </c>
      <c r="C18" s="199"/>
      <c r="D18" s="198"/>
      <c r="E18" s="132">
        <v>123354.3</v>
      </c>
    </row>
    <row r="19" spans="1:5" ht="93" customHeight="1">
      <c r="A19" s="174" t="s">
        <v>679</v>
      </c>
      <c r="B19" s="200" t="s">
        <v>678</v>
      </c>
      <c r="C19" s="199"/>
      <c r="D19" s="198"/>
      <c r="E19" s="132">
        <v>637</v>
      </c>
    </row>
    <row r="20" spans="1:5" ht="42" customHeight="1">
      <c r="A20" s="174" t="s">
        <v>677</v>
      </c>
      <c r="B20" s="200" t="s">
        <v>676</v>
      </c>
      <c r="C20" s="199"/>
      <c r="D20" s="198"/>
      <c r="E20" s="132">
        <v>374</v>
      </c>
    </row>
    <row r="21" spans="1:5" ht="29.25" customHeight="1">
      <c r="A21" s="178" t="s">
        <v>675</v>
      </c>
      <c r="B21" s="182" t="s">
        <v>674</v>
      </c>
      <c r="C21" s="181"/>
      <c r="D21" s="180"/>
      <c r="E21" s="132">
        <f>E22+E23+E24+E25</f>
        <v>1977.9</v>
      </c>
    </row>
    <row r="22" spans="1:6" ht="63.75" customHeight="1">
      <c r="A22" s="174" t="s">
        <v>673</v>
      </c>
      <c r="B22" s="200" t="s">
        <v>672</v>
      </c>
      <c r="C22" s="209"/>
      <c r="D22" s="208"/>
      <c r="E22" s="132">
        <v>781.1</v>
      </c>
      <c r="F22" s="207"/>
    </row>
    <row r="23" spans="1:6" ht="72.75" customHeight="1">
      <c r="A23" s="174" t="s">
        <v>671</v>
      </c>
      <c r="B23" s="200" t="s">
        <v>670</v>
      </c>
      <c r="C23" s="209"/>
      <c r="D23" s="208"/>
      <c r="E23" s="132">
        <v>15.6</v>
      </c>
      <c r="F23" s="207"/>
    </row>
    <row r="24" spans="1:6" ht="60.75" customHeight="1">
      <c r="A24" s="174" t="s">
        <v>669</v>
      </c>
      <c r="B24" s="200" t="s">
        <v>668</v>
      </c>
      <c r="C24" s="209"/>
      <c r="D24" s="208"/>
      <c r="E24" s="132">
        <v>1181.1</v>
      </c>
      <c r="F24" s="207"/>
    </row>
    <row r="25" spans="1:6" ht="54.75" customHeight="1">
      <c r="A25" s="174" t="s">
        <v>667</v>
      </c>
      <c r="B25" s="200" t="s">
        <v>666</v>
      </c>
      <c r="C25" s="209"/>
      <c r="D25" s="208"/>
      <c r="E25" s="132">
        <v>0.1</v>
      </c>
      <c r="F25" s="207"/>
    </row>
    <row r="26" spans="1:5" ht="18.75" customHeight="1">
      <c r="A26" s="204" t="s">
        <v>665</v>
      </c>
      <c r="B26" s="203" t="s">
        <v>664</v>
      </c>
      <c r="C26" s="202"/>
      <c r="D26" s="201"/>
      <c r="E26" s="206">
        <f>E27+E29+E30+E28</f>
        <v>40325.8</v>
      </c>
    </row>
    <row r="27" spans="1:5" ht="20.25" customHeight="1">
      <c r="A27" s="136" t="s">
        <v>663</v>
      </c>
      <c r="B27" s="200" t="s">
        <v>662</v>
      </c>
      <c r="C27" s="199"/>
      <c r="D27" s="198"/>
      <c r="E27" s="205">
        <v>39707.9</v>
      </c>
    </row>
    <row r="28" spans="1:5" ht="27" customHeight="1">
      <c r="A28" s="136" t="s">
        <v>661</v>
      </c>
      <c r="B28" s="164" t="s">
        <v>660</v>
      </c>
      <c r="C28" s="163"/>
      <c r="D28" s="162"/>
      <c r="E28" s="205">
        <v>15.1</v>
      </c>
    </row>
    <row r="29" spans="1:5" ht="21" customHeight="1">
      <c r="A29" s="136" t="s">
        <v>659</v>
      </c>
      <c r="B29" s="164" t="s">
        <v>658</v>
      </c>
      <c r="C29" s="163"/>
      <c r="D29" s="162"/>
      <c r="E29" s="205">
        <v>105.1</v>
      </c>
    </row>
    <row r="30" spans="1:5" ht="32.25" customHeight="1">
      <c r="A30" s="136" t="s">
        <v>657</v>
      </c>
      <c r="B30" s="135" t="s">
        <v>656</v>
      </c>
      <c r="C30" s="144"/>
      <c r="D30" s="143"/>
      <c r="E30" s="205">
        <v>497.7</v>
      </c>
    </row>
    <row r="31" spans="1:5" ht="18" customHeight="1">
      <c r="A31" s="204" t="s">
        <v>655</v>
      </c>
      <c r="B31" s="203" t="s">
        <v>654</v>
      </c>
      <c r="C31" s="202"/>
      <c r="D31" s="201"/>
      <c r="E31" s="183">
        <f>E32+E33</f>
        <v>11434.6</v>
      </c>
    </row>
    <row r="32" spans="1:5" ht="40.5" customHeight="1">
      <c r="A32" s="136" t="s">
        <v>653</v>
      </c>
      <c r="B32" s="200" t="s">
        <v>652</v>
      </c>
      <c r="C32" s="199"/>
      <c r="D32" s="198"/>
      <c r="E32" s="132">
        <v>905.8</v>
      </c>
    </row>
    <row r="33" spans="1:5" ht="20.25" customHeight="1">
      <c r="A33" s="174" t="s">
        <v>651</v>
      </c>
      <c r="B33" s="200" t="s">
        <v>650</v>
      </c>
      <c r="C33" s="199"/>
      <c r="D33" s="198"/>
      <c r="E33" s="132">
        <f>SUM(E34+E35)</f>
        <v>10528.8</v>
      </c>
    </row>
    <row r="34" spans="1:5" ht="38.25" customHeight="1">
      <c r="A34" s="174" t="s">
        <v>649</v>
      </c>
      <c r="B34" s="200" t="s">
        <v>648</v>
      </c>
      <c r="C34" s="199"/>
      <c r="D34" s="198"/>
      <c r="E34" s="132">
        <v>2377.3</v>
      </c>
    </row>
    <row r="35" spans="1:5" ht="39.75" customHeight="1">
      <c r="A35" s="174" t="s">
        <v>647</v>
      </c>
      <c r="B35" s="200" t="s">
        <v>646</v>
      </c>
      <c r="C35" s="199"/>
      <c r="D35" s="198"/>
      <c r="E35" s="132">
        <v>8151.5</v>
      </c>
    </row>
    <row r="36" spans="1:5" ht="18" customHeight="1">
      <c r="A36" s="178" t="s">
        <v>645</v>
      </c>
      <c r="B36" s="177" t="s">
        <v>644</v>
      </c>
      <c r="C36" s="176"/>
      <c r="D36" s="175"/>
      <c r="E36" s="165">
        <f>E37+E38+E39</f>
        <v>5239.4</v>
      </c>
    </row>
    <row r="37" spans="1:5" ht="40.5" customHeight="1">
      <c r="A37" s="174" t="s">
        <v>643</v>
      </c>
      <c r="B37" s="164" t="s">
        <v>642</v>
      </c>
      <c r="C37" s="163"/>
      <c r="D37" s="162"/>
      <c r="E37" s="142">
        <v>5153.4</v>
      </c>
    </row>
    <row r="38" spans="1:5" ht="25.5" customHeight="1">
      <c r="A38" s="174" t="s">
        <v>641</v>
      </c>
      <c r="B38" s="164" t="s">
        <v>640</v>
      </c>
      <c r="C38" s="163"/>
      <c r="D38" s="162"/>
      <c r="E38" s="142">
        <v>57</v>
      </c>
    </row>
    <row r="39" spans="1:5" ht="72.75" customHeight="1">
      <c r="A39" s="197" t="s">
        <v>639</v>
      </c>
      <c r="B39" s="196" t="s">
        <v>638</v>
      </c>
      <c r="C39" s="195"/>
      <c r="D39" s="194"/>
      <c r="E39" s="142">
        <v>29</v>
      </c>
    </row>
    <row r="40" spans="1:5" s="192" customFormat="1" ht="27" customHeight="1">
      <c r="A40" s="178" t="s">
        <v>637</v>
      </c>
      <c r="B40" s="177" t="s">
        <v>636</v>
      </c>
      <c r="C40" s="176"/>
      <c r="D40" s="175"/>
      <c r="E40" s="193">
        <v>14.7</v>
      </c>
    </row>
    <row r="41" spans="1:5" s="192" customFormat="1" ht="16.5" customHeight="1" hidden="1">
      <c r="A41" s="174" t="s">
        <v>635</v>
      </c>
      <c r="B41" s="164" t="s">
        <v>634</v>
      </c>
      <c r="C41" s="163"/>
      <c r="D41" s="162"/>
      <c r="E41" s="132"/>
    </row>
    <row r="42" spans="1:5" ht="17.25" customHeight="1" hidden="1">
      <c r="A42" s="174" t="s">
        <v>633</v>
      </c>
      <c r="B42" s="164" t="s">
        <v>632</v>
      </c>
      <c r="C42" s="163"/>
      <c r="D42" s="162"/>
      <c r="E42" s="132"/>
    </row>
    <row r="43" spans="1:5" ht="17.25" customHeight="1" hidden="1">
      <c r="A43" s="174"/>
      <c r="B43" s="164" t="s">
        <v>631</v>
      </c>
      <c r="C43" s="163"/>
      <c r="D43" s="162"/>
      <c r="E43" s="132"/>
    </row>
    <row r="44" spans="1:5" ht="16.5" customHeight="1">
      <c r="A44" s="173"/>
      <c r="B44" s="172" t="s">
        <v>630</v>
      </c>
      <c r="C44" s="171"/>
      <c r="D44" s="170"/>
      <c r="E44" s="165">
        <f>E45+E50+E55+E58+E62+E76</f>
        <v>71199.2</v>
      </c>
    </row>
    <row r="45" spans="1:5" ht="37.5" customHeight="1">
      <c r="A45" s="178" t="s">
        <v>629</v>
      </c>
      <c r="B45" s="182" t="s">
        <v>628</v>
      </c>
      <c r="C45" s="181"/>
      <c r="D45" s="180"/>
      <c r="E45" s="191">
        <f>E46+E47+E48+E49</f>
        <v>38225</v>
      </c>
    </row>
    <row r="46" spans="1:5" ht="64.5" customHeight="1">
      <c r="A46" s="136" t="s">
        <v>627</v>
      </c>
      <c r="B46" s="190" t="s">
        <v>626</v>
      </c>
      <c r="C46" s="189"/>
      <c r="D46" s="188"/>
      <c r="E46" s="142">
        <v>13728.4</v>
      </c>
    </row>
    <row r="47" spans="1:5" ht="51" customHeight="1">
      <c r="A47" s="136" t="s">
        <v>625</v>
      </c>
      <c r="B47" s="190" t="s">
        <v>624</v>
      </c>
      <c r="C47" s="189"/>
      <c r="D47" s="188"/>
      <c r="E47" s="142">
        <v>472.1</v>
      </c>
    </row>
    <row r="48" spans="1:5" ht="39" customHeight="1">
      <c r="A48" s="136" t="s">
        <v>623</v>
      </c>
      <c r="B48" s="164" t="s">
        <v>622</v>
      </c>
      <c r="C48" s="163"/>
      <c r="D48" s="162"/>
      <c r="E48" s="142">
        <v>0</v>
      </c>
    </row>
    <row r="49" spans="1:5" ht="63" customHeight="1">
      <c r="A49" s="174" t="s">
        <v>621</v>
      </c>
      <c r="B49" s="164" t="s">
        <v>620</v>
      </c>
      <c r="C49" s="163"/>
      <c r="D49" s="162"/>
      <c r="E49" s="142">
        <v>24024.5</v>
      </c>
    </row>
    <row r="50" spans="1:5" ht="17.25" customHeight="1">
      <c r="A50" s="178" t="s">
        <v>619</v>
      </c>
      <c r="B50" s="182" t="s">
        <v>618</v>
      </c>
      <c r="C50" s="181"/>
      <c r="D50" s="180"/>
      <c r="E50" s="183">
        <f>E51+E52+E53+E54</f>
        <v>774.8</v>
      </c>
    </row>
    <row r="51" spans="1:5" ht="26.25" customHeight="1">
      <c r="A51" s="174" t="s">
        <v>617</v>
      </c>
      <c r="B51" s="164" t="s">
        <v>616</v>
      </c>
      <c r="C51" s="163"/>
      <c r="D51" s="162"/>
      <c r="E51" s="184">
        <v>85.1</v>
      </c>
    </row>
    <row r="52" spans="1:5" ht="26.25" customHeight="1">
      <c r="A52" s="174" t="s">
        <v>615</v>
      </c>
      <c r="B52" s="164" t="s">
        <v>614</v>
      </c>
      <c r="C52" s="163"/>
      <c r="D52" s="162"/>
      <c r="E52" s="184">
        <v>23.3</v>
      </c>
    </row>
    <row r="53" spans="1:5" ht="17.25" customHeight="1">
      <c r="A53" s="174" t="s">
        <v>613</v>
      </c>
      <c r="B53" s="164" t="s">
        <v>612</v>
      </c>
      <c r="C53" s="163"/>
      <c r="D53" s="162"/>
      <c r="E53" s="184">
        <v>193.2</v>
      </c>
    </row>
    <row r="54" spans="1:5" ht="17.25" customHeight="1">
      <c r="A54" s="174" t="s">
        <v>611</v>
      </c>
      <c r="B54" s="164" t="s">
        <v>610</v>
      </c>
      <c r="C54" s="163"/>
      <c r="D54" s="162"/>
      <c r="E54" s="184">
        <v>473.2</v>
      </c>
    </row>
    <row r="55" spans="1:5" ht="26.25" customHeight="1">
      <c r="A55" s="178" t="s">
        <v>609</v>
      </c>
      <c r="B55" s="187" t="s">
        <v>608</v>
      </c>
      <c r="C55" s="186"/>
      <c r="D55" s="185"/>
      <c r="E55" s="183">
        <f>E57+E56</f>
        <v>1683</v>
      </c>
    </row>
    <row r="56" spans="1:5" ht="26.25" customHeight="1">
      <c r="A56" s="136" t="s">
        <v>607</v>
      </c>
      <c r="B56" s="135" t="s">
        <v>606</v>
      </c>
      <c r="C56" s="144"/>
      <c r="D56" s="143"/>
      <c r="E56" s="184">
        <v>1.6</v>
      </c>
    </row>
    <row r="57" spans="1:5" ht="18.75" customHeight="1">
      <c r="A57" s="136" t="s">
        <v>605</v>
      </c>
      <c r="B57" s="135" t="s">
        <v>604</v>
      </c>
      <c r="C57" s="144"/>
      <c r="D57" s="143"/>
      <c r="E57" s="132">
        <v>1681.4</v>
      </c>
    </row>
    <row r="58" spans="1:5" ht="24.75" customHeight="1">
      <c r="A58" s="178" t="s">
        <v>603</v>
      </c>
      <c r="B58" s="182" t="s">
        <v>602</v>
      </c>
      <c r="C58" s="181"/>
      <c r="D58" s="180"/>
      <c r="E58" s="183">
        <f>E59+E60+E61</f>
        <v>27243.8</v>
      </c>
    </row>
    <row r="59" spans="1:5" ht="66" customHeight="1">
      <c r="A59" s="136" t="s">
        <v>601</v>
      </c>
      <c r="B59" s="164" t="s">
        <v>600</v>
      </c>
      <c r="C59" s="163"/>
      <c r="D59" s="162"/>
      <c r="E59" s="142">
        <v>7791.4</v>
      </c>
    </row>
    <row r="60" spans="1:5" ht="38.25" customHeight="1">
      <c r="A60" s="174" t="s">
        <v>599</v>
      </c>
      <c r="B60" s="164" t="s">
        <v>598</v>
      </c>
      <c r="C60" s="163"/>
      <c r="D60" s="162"/>
      <c r="E60" s="132">
        <v>8941.4</v>
      </c>
    </row>
    <row r="61" spans="1:5" ht="39.75" customHeight="1">
      <c r="A61" s="174" t="s">
        <v>597</v>
      </c>
      <c r="B61" s="164" t="s">
        <v>596</v>
      </c>
      <c r="C61" s="163"/>
      <c r="D61" s="162"/>
      <c r="E61" s="142">
        <v>10511</v>
      </c>
    </row>
    <row r="62" spans="1:5" ht="18" customHeight="1">
      <c r="A62" s="178" t="s">
        <v>595</v>
      </c>
      <c r="B62" s="182" t="s">
        <v>594</v>
      </c>
      <c r="C62" s="181"/>
      <c r="D62" s="180"/>
      <c r="E62" s="137">
        <f>E63+E64+E65+E67+E71+E72+E73+E74+E75+E66</f>
        <v>3264.9</v>
      </c>
    </row>
    <row r="63" spans="1:5" ht="52.5" customHeight="1">
      <c r="A63" s="174" t="s">
        <v>593</v>
      </c>
      <c r="B63" s="135" t="s">
        <v>592</v>
      </c>
      <c r="C63" s="144"/>
      <c r="D63" s="143"/>
      <c r="E63" s="142">
        <v>84.3</v>
      </c>
    </row>
    <row r="64" spans="1:5" ht="39" customHeight="1">
      <c r="A64" s="174" t="s">
        <v>591</v>
      </c>
      <c r="B64" s="164" t="s">
        <v>590</v>
      </c>
      <c r="C64" s="163"/>
      <c r="D64" s="162"/>
      <c r="E64" s="142">
        <v>51.3</v>
      </c>
    </row>
    <row r="65" spans="1:5" ht="54.75" customHeight="1">
      <c r="A65" s="174" t="s">
        <v>589</v>
      </c>
      <c r="B65" s="164" t="s">
        <v>588</v>
      </c>
      <c r="C65" s="163"/>
      <c r="D65" s="162"/>
      <c r="E65" s="142">
        <v>52.1</v>
      </c>
    </row>
    <row r="66" spans="1:5" ht="54.75" customHeight="1">
      <c r="A66" s="136" t="s">
        <v>587</v>
      </c>
      <c r="B66" s="164" t="s">
        <v>586</v>
      </c>
      <c r="C66" s="163"/>
      <c r="D66" s="162"/>
      <c r="E66" s="142">
        <v>0.5</v>
      </c>
    </row>
    <row r="67" spans="1:5" ht="90.75" customHeight="1">
      <c r="A67" s="136" t="s">
        <v>585</v>
      </c>
      <c r="B67" s="164" t="s">
        <v>584</v>
      </c>
      <c r="C67" s="163"/>
      <c r="D67" s="162"/>
      <c r="E67" s="142">
        <f>E69+E70+E68</f>
        <v>97</v>
      </c>
    </row>
    <row r="68" spans="1:5" ht="28.5" customHeight="1">
      <c r="A68" s="136" t="s">
        <v>583</v>
      </c>
      <c r="B68" s="164" t="s">
        <v>582</v>
      </c>
      <c r="C68" s="163"/>
      <c r="D68" s="162"/>
      <c r="E68" s="142">
        <v>7.7</v>
      </c>
    </row>
    <row r="69" spans="1:5" ht="27.75" customHeight="1">
      <c r="A69" s="174" t="s">
        <v>581</v>
      </c>
      <c r="B69" s="164" t="s">
        <v>580</v>
      </c>
      <c r="C69" s="163"/>
      <c r="D69" s="162"/>
      <c r="E69" s="142">
        <v>63</v>
      </c>
    </row>
    <row r="70" spans="1:5" ht="30" customHeight="1">
      <c r="A70" s="174" t="s">
        <v>579</v>
      </c>
      <c r="B70" s="164" t="s">
        <v>578</v>
      </c>
      <c r="C70" s="163"/>
      <c r="D70" s="162"/>
      <c r="E70" s="142">
        <v>26.3</v>
      </c>
    </row>
    <row r="71" spans="1:5" ht="42.75" customHeight="1">
      <c r="A71" s="174" t="s">
        <v>577</v>
      </c>
      <c r="B71" s="164" t="s">
        <v>576</v>
      </c>
      <c r="C71" s="163"/>
      <c r="D71" s="162"/>
      <c r="E71" s="142">
        <v>615.6</v>
      </c>
    </row>
    <row r="72" spans="1:5" ht="43.5" customHeight="1">
      <c r="A72" s="174" t="s">
        <v>575</v>
      </c>
      <c r="B72" s="164" t="s">
        <v>574</v>
      </c>
      <c r="C72" s="163"/>
      <c r="D72" s="162"/>
      <c r="E72" s="179">
        <v>334.4</v>
      </c>
    </row>
    <row r="73" spans="1:5" ht="39.75" customHeight="1">
      <c r="A73" s="174" t="s">
        <v>573</v>
      </c>
      <c r="B73" s="164" t="s">
        <v>572</v>
      </c>
      <c r="C73" s="163"/>
      <c r="D73" s="162"/>
      <c r="E73" s="132">
        <v>20</v>
      </c>
    </row>
    <row r="74" spans="1:5" ht="51" customHeight="1">
      <c r="A74" s="174" t="s">
        <v>571</v>
      </c>
      <c r="B74" s="164" t="s">
        <v>570</v>
      </c>
      <c r="C74" s="146"/>
      <c r="D74" s="145"/>
      <c r="E74" s="132">
        <v>725.7</v>
      </c>
    </row>
    <row r="75" spans="1:5" ht="28.5" customHeight="1">
      <c r="A75" s="174" t="s">
        <v>569</v>
      </c>
      <c r="B75" s="164" t="s">
        <v>568</v>
      </c>
      <c r="C75" s="163"/>
      <c r="D75" s="162"/>
      <c r="E75" s="132">
        <v>1284</v>
      </c>
    </row>
    <row r="76" spans="1:5" ht="16.5" customHeight="1">
      <c r="A76" s="178" t="s">
        <v>567</v>
      </c>
      <c r="B76" s="177" t="s">
        <v>566</v>
      </c>
      <c r="C76" s="176"/>
      <c r="D76" s="175"/>
      <c r="E76" s="165">
        <f>+E77</f>
        <v>7.7</v>
      </c>
    </row>
    <row r="77" spans="1:5" ht="21" customHeight="1">
      <c r="A77" s="174" t="s">
        <v>565</v>
      </c>
      <c r="B77" s="164" t="s">
        <v>564</v>
      </c>
      <c r="C77" s="163"/>
      <c r="D77" s="162"/>
      <c r="E77" s="142">
        <v>7.7</v>
      </c>
    </row>
    <row r="78" spans="1:5" ht="16.5" customHeight="1">
      <c r="A78" s="173"/>
      <c r="B78" s="172" t="s">
        <v>563</v>
      </c>
      <c r="C78" s="171"/>
      <c r="D78" s="170"/>
      <c r="E78" s="137">
        <f>E44+E15</f>
        <v>254556.9</v>
      </c>
    </row>
    <row r="79" spans="1:5" ht="16.5" customHeight="1">
      <c r="A79" s="136" t="s">
        <v>562</v>
      </c>
      <c r="B79" s="169" t="s">
        <v>561</v>
      </c>
      <c r="C79" s="169"/>
      <c r="D79" s="169"/>
      <c r="E79" s="137">
        <f>E80+E117</f>
        <v>835593.1</v>
      </c>
    </row>
    <row r="80" spans="1:5" ht="27" customHeight="1">
      <c r="A80" s="136" t="s">
        <v>560</v>
      </c>
      <c r="B80" s="169" t="s">
        <v>559</v>
      </c>
      <c r="C80" s="169"/>
      <c r="D80" s="169"/>
      <c r="E80" s="165">
        <f>E81+E84+E95+E111</f>
        <v>842716.1</v>
      </c>
    </row>
    <row r="81" spans="1:5" ht="27" customHeight="1">
      <c r="A81" s="141" t="s">
        <v>558</v>
      </c>
      <c r="B81" s="168" t="s">
        <v>557</v>
      </c>
      <c r="C81" s="167"/>
      <c r="D81" s="166"/>
      <c r="E81" s="165">
        <f>E82+E83</f>
        <v>48966</v>
      </c>
    </row>
    <row r="82" spans="1:5" ht="28.5" customHeight="1">
      <c r="A82" s="136" t="s">
        <v>556</v>
      </c>
      <c r="B82" s="164" t="s">
        <v>555</v>
      </c>
      <c r="C82" s="163"/>
      <c r="D82" s="162"/>
      <c r="E82" s="142">
        <v>0</v>
      </c>
    </row>
    <row r="83" spans="1:7" ht="28.5" customHeight="1">
      <c r="A83" s="136" t="s">
        <v>554</v>
      </c>
      <c r="B83" s="164" t="s">
        <v>553</v>
      </c>
      <c r="C83" s="163"/>
      <c r="D83" s="162"/>
      <c r="E83" s="142">
        <v>48966</v>
      </c>
      <c r="F83" s="161"/>
      <c r="G83" s="161"/>
    </row>
    <row r="84" spans="1:7" ht="28.5" customHeight="1">
      <c r="A84" s="136" t="s">
        <v>552</v>
      </c>
      <c r="B84" s="129" t="s">
        <v>551</v>
      </c>
      <c r="C84" s="128"/>
      <c r="D84" s="127"/>
      <c r="E84" s="137">
        <f>SUM(E85:E89)</f>
        <v>467569.7</v>
      </c>
      <c r="F84" s="161"/>
      <c r="G84" s="161"/>
    </row>
    <row r="85" spans="1:7" ht="28.5" customHeight="1">
      <c r="A85" s="136" t="s">
        <v>550</v>
      </c>
      <c r="B85" s="153" t="s">
        <v>549</v>
      </c>
      <c r="C85" s="160"/>
      <c r="D85" s="159"/>
      <c r="E85" s="142">
        <v>1029</v>
      </c>
      <c r="F85" s="161"/>
      <c r="G85" s="161"/>
    </row>
    <row r="86" spans="1:7" ht="64.5" customHeight="1">
      <c r="A86" s="136" t="s">
        <v>548</v>
      </c>
      <c r="B86" s="153" t="s">
        <v>547</v>
      </c>
      <c r="C86" s="160"/>
      <c r="D86" s="159"/>
      <c r="E86" s="142">
        <v>428893.6</v>
      </c>
      <c r="F86" s="161"/>
      <c r="G86" s="161"/>
    </row>
    <row r="87" spans="1:7" ht="55.5" customHeight="1">
      <c r="A87" s="136" t="s">
        <v>546</v>
      </c>
      <c r="B87" s="153" t="s">
        <v>545</v>
      </c>
      <c r="C87" s="160"/>
      <c r="D87" s="159"/>
      <c r="E87" s="142">
        <v>0.2</v>
      </c>
      <c r="F87" s="161"/>
      <c r="G87" s="161"/>
    </row>
    <row r="88" spans="1:7" ht="32.25" customHeight="1">
      <c r="A88" s="136" t="s">
        <v>544</v>
      </c>
      <c r="B88" s="153" t="s">
        <v>543</v>
      </c>
      <c r="C88" s="160"/>
      <c r="D88" s="159"/>
      <c r="E88" s="142">
        <v>18372.8</v>
      </c>
      <c r="F88" s="161"/>
      <c r="G88" s="161"/>
    </row>
    <row r="89" spans="1:7" ht="24" customHeight="1">
      <c r="A89" s="141" t="s">
        <v>537</v>
      </c>
      <c r="B89" s="156" t="s">
        <v>542</v>
      </c>
      <c r="C89" s="155"/>
      <c r="D89" s="154"/>
      <c r="E89" s="137">
        <f>E90+E91+E92+E93+E94</f>
        <v>19274.1</v>
      </c>
      <c r="F89" s="161"/>
      <c r="G89" s="161"/>
    </row>
    <row r="90" spans="1:7" ht="41.25" customHeight="1">
      <c r="A90" s="136" t="s">
        <v>537</v>
      </c>
      <c r="B90" s="153" t="s">
        <v>541</v>
      </c>
      <c r="C90" s="160"/>
      <c r="D90" s="159"/>
      <c r="E90" s="142">
        <v>3299.2</v>
      </c>
      <c r="F90" s="161"/>
      <c r="G90" s="161"/>
    </row>
    <row r="91" spans="1:7" ht="29.25" customHeight="1">
      <c r="A91" s="136" t="s">
        <v>537</v>
      </c>
      <c r="B91" s="153" t="s">
        <v>540</v>
      </c>
      <c r="C91" s="160"/>
      <c r="D91" s="159"/>
      <c r="E91" s="142">
        <v>8952</v>
      </c>
      <c r="F91" s="161"/>
      <c r="G91" s="161"/>
    </row>
    <row r="92" spans="1:7" ht="29.25" customHeight="1">
      <c r="A92" s="136" t="s">
        <v>537</v>
      </c>
      <c r="B92" s="153" t="s">
        <v>539</v>
      </c>
      <c r="C92" s="160"/>
      <c r="D92" s="159"/>
      <c r="E92" s="142">
        <v>1743</v>
      </c>
      <c r="F92" s="161"/>
      <c r="G92" s="161"/>
    </row>
    <row r="93" spans="1:7" ht="45" customHeight="1">
      <c r="A93" s="136" t="s">
        <v>537</v>
      </c>
      <c r="B93" s="153" t="s">
        <v>538</v>
      </c>
      <c r="C93" s="160"/>
      <c r="D93" s="159"/>
      <c r="E93" s="142">
        <v>0</v>
      </c>
      <c r="F93" s="161"/>
      <c r="G93" s="161"/>
    </row>
    <row r="94" spans="1:7" ht="45" customHeight="1">
      <c r="A94" s="136" t="s">
        <v>537</v>
      </c>
      <c r="B94" s="153" t="s">
        <v>536</v>
      </c>
      <c r="C94" s="160"/>
      <c r="D94" s="159"/>
      <c r="E94" s="142">
        <v>5279.9</v>
      </c>
      <c r="F94" s="161"/>
      <c r="G94" s="161"/>
    </row>
    <row r="95" spans="1:5" ht="28.5" customHeight="1">
      <c r="A95" s="141" t="s">
        <v>535</v>
      </c>
      <c r="B95" s="156" t="s">
        <v>534</v>
      </c>
      <c r="C95" s="155"/>
      <c r="D95" s="154"/>
      <c r="E95" s="137">
        <f>E96+E97+E98+E99+E100</f>
        <v>69966</v>
      </c>
    </row>
    <row r="96" spans="1:5" ht="57" customHeight="1">
      <c r="A96" s="136" t="s">
        <v>533</v>
      </c>
      <c r="B96" s="153" t="s">
        <v>532</v>
      </c>
      <c r="C96" s="160"/>
      <c r="D96" s="159"/>
      <c r="E96" s="142">
        <v>4682.1</v>
      </c>
    </row>
    <row r="97" spans="1:5" ht="57.75" customHeight="1">
      <c r="A97" s="136" t="s">
        <v>531</v>
      </c>
      <c r="B97" s="153" t="s">
        <v>530</v>
      </c>
      <c r="C97" s="158"/>
      <c r="D97" s="157"/>
      <c r="E97" s="142">
        <v>8399.5</v>
      </c>
    </row>
    <row r="98" spans="1:5" ht="44.25" customHeight="1">
      <c r="A98" s="136" t="s">
        <v>529</v>
      </c>
      <c r="B98" s="153" t="s">
        <v>528</v>
      </c>
      <c r="C98" s="158"/>
      <c r="D98" s="157"/>
      <c r="E98" s="142">
        <v>11044.6</v>
      </c>
    </row>
    <row r="99" spans="1:5" ht="58.5" customHeight="1">
      <c r="A99" s="136" t="s">
        <v>527</v>
      </c>
      <c r="B99" s="153" t="s">
        <v>526</v>
      </c>
      <c r="C99" s="158"/>
      <c r="D99" s="157"/>
      <c r="E99" s="142">
        <v>7717.1</v>
      </c>
    </row>
    <row r="100" spans="1:5" ht="21.75" customHeight="1">
      <c r="A100" s="136" t="s">
        <v>515</v>
      </c>
      <c r="B100" s="156" t="s">
        <v>525</v>
      </c>
      <c r="C100" s="155"/>
      <c r="D100" s="154"/>
      <c r="E100" s="137">
        <f>E101+E102+E103+E104+E105+E106+E107+E108+E109+E110</f>
        <v>38122.7</v>
      </c>
    </row>
    <row r="101" spans="1:5" ht="28.5" customHeight="1">
      <c r="A101" s="136" t="s">
        <v>515</v>
      </c>
      <c r="B101" s="153" t="s">
        <v>524</v>
      </c>
      <c r="C101" s="152"/>
      <c r="D101" s="151"/>
      <c r="E101" s="142">
        <v>292.9</v>
      </c>
    </row>
    <row r="102" spans="1:5" ht="41.25" customHeight="1">
      <c r="A102" s="136" t="s">
        <v>515</v>
      </c>
      <c r="B102" s="135" t="s">
        <v>523</v>
      </c>
      <c r="C102" s="134"/>
      <c r="D102" s="133"/>
      <c r="E102" s="142">
        <v>771.5</v>
      </c>
    </row>
    <row r="103" spans="1:5" ht="42" customHeight="1">
      <c r="A103" s="136" t="s">
        <v>515</v>
      </c>
      <c r="B103" s="135" t="s">
        <v>522</v>
      </c>
      <c r="C103" s="134"/>
      <c r="D103" s="133"/>
      <c r="E103" s="142">
        <v>1153.9</v>
      </c>
    </row>
    <row r="104" spans="1:5" ht="79.5" customHeight="1">
      <c r="A104" s="136" t="s">
        <v>515</v>
      </c>
      <c r="B104" s="150" t="s">
        <v>521</v>
      </c>
      <c r="C104" s="146"/>
      <c r="D104" s="145"/>
      <c r="E104" s="142">
        <v>257.2</v>
      </c>
    </row>
    <row r="105" spans="1:5" ht="31.5" customHeight="1">
      <c r="A105" s="136" t="s">
        <v>515</v>
      </c>
      <c r="B105" s="135" t="s">
        <v>520</v>
      </c>
      <c r="C105" s="146"/>
      <c r="D105" s="145"/>
      <c r="E105" s="142">
        <v>244.4</v>
      </c>
    </row>
    <row r="106" spans="1:5" ht="54.75" customHeight="1">
      <c r="A106" s="136" t="s">
        <v>515</v>
      </c>
      <c r="B106" s="135" t="s">
        <v>519</v>
      </c>
      <c r="C106" s="146"/>
      <c r="D106" s="145"/>
      <c r="E106" s="142">
        <v>17.3</v>
      </c>
    </row>
    <row r="107" spans="1:5" ht="48.75" customHeight="1">
      <c r="A107" s="136" t="s">
        <v>515</v>
      </c>
      <c r="B107" s="135" t="s">
        <v>518</v>
      </c>
      <c r="C107" s="146"/>
      <c r="D107" s="145"/>
      <c r="E107" s="142">
        <v>1086.6</v>
      </c>
    </row>
    <row r="108" spans="1:5" ht="51.75" customHeight="1">
      <c r="A108" s="136" t="s">
        <v>515</v>
      </c>
      <c r="B108" s="135" t="s">
        <v>517</v>
      </c>
      <c r="C108" s="146"/>
      <c r="D108" s="145"/>
      <c r="E108" s="142">
        <v>31956.5</v>
      </c>
    </row>
    <row r="109" spans="1:6" ht="56.25" customHeight="1">
      <c r="A109" s="136" t="s">
        <v>515</v>
      </c>
      <c r="B109" s="135" t="s">
        <v>516</v>
      </c>
      <c r="C109" s="146"/>
      <c r="D109" s="145"/>
      <c r="E109" s="132">
        <v>1657.2</v>
      </c>
      <c r="F109" s="130"/>
    </row>
    <row r="110" spans="1:5" ht="33.75" customHeight="1">
      <c r="A110" s="136" t="s">
        <v>515</v>
      </c>
      <c r="B110" s="135" t="s">
        <v>514</v>
      </c>
      <c r="C110" s="146"/>
      <c r="D110" s="145"/>
      <c r="E110" s="142">
        <v>685.2</v>
      </c>
    </row>
    <row r="111" spans="1:5" ht="22.5" customHeight="1">
      <c r="A111" s="141" t="s">
        <v>513</v>
      </c>
      <c r="B111" s="149" t="s">
        <v>512</v>
      </c>
      <c r="C111" s="148"/>
      <c r="D111" s="147"/>
      <c r="E111" s="137">
        <f>E112</f>
        <v>256214.4</v>
      </c>
    </row>
    <row r="112" spans="1:5" ht="29.25" customHeight="1">
      <c r="A112" s="141" t="s">
        <v>507</v>
      </c>
      <c r="B112" s="149" t="s">
        <v>511</v>
      </c>
      <c r="C112" s="148"/>
      <c r="D112" s="147"/>
      <c r="E112" s="137">
        <f>E113+E114+E115+E116</f>
        <v>256214.4</v>
      </c>
    </row>
    <row r="113" spans="1:5" ht="94.5" customHeight="1">
      <c r="A113" s="136" t="s">
        <v>507</v>
      </c>
      <c r="B113" s="135" t="s">
        <v>510</v>
      </c>
      <c r="C113" s="146"/>
      <c r="D113" s="145"/>
      <c r="E113" s="142">
        <v>181889.1</v>
      </c>
    </row>
    <row r="114" spans="1:5" ht="57" customHeight="1">
      <c r="A114" s="136" t="s">
        <v>507</v>
      </c>
      <c r="B114" s="135" t="s">
        <v>509</v>
      </c>
      <c r="C114" s="146"/>
      <c r="D114" s="145"/>
      <c r="E114" s="142">
        <v>62891.5</v>
      </c>
    </row>
    <row r="115" spans="1:5" ht="42.75" customHeight="1">
      <c r="A115" s="136" t="s">
        <v>507</v>
      </c>
      <c r="B115" s="135" t="s">
        <v>508</v>
      </c>
      <c r="C115" s="146"/>
      <c r="D115" s="145"/>
      <c r="E115" s="132">
        <v>207</v>
      </c>
    </row>
    <row r="116" spans="1:5" ht="39.75" customHeight="1">
      <c r="A116" s="136" t="s">
        <v>507</v>
      </c>
      <c r="B116" s="135" t="s">
        <v>506</v>
      </c>
      <c r="C116" s="144"/>
      <c r="D116" s="143"/>
      <c r="E116" s="142">
        <v>11226.8</v>
      </c>
    </row>
    <row r="117" spans="1:5" ht="35.25" customHeight="1">
      <c r="A117" s="141" t="s">
        <v>505</v>
      </c>
      <c r="B117" s="140" t="s">
        <v>504</v>
      </c>
      <c r="C117" s="139"/>
      <c r="D117" s="138"/>
      <c r="E117" s="137">
        <f>E118</f>
        <v>-7123</v>
      </c>
    </row>
    <row r="118" spans="1:8" ht="57" customHeight="1">
      <c r="A118" s="136" t="s">
        <v>503</v>
      </c>
      <c r="B118" s="135" t="s">
        <v>502</v>
      </c>
      <c r="C118" s="134"/>
      <c r="D118" s="133"/>
      <c r="E118" s="132">
        <v>-7123</v>
      </c>
      <c r="F118" s="130"/>
      <c r="G118" s="131"/>
      <c r="H118" s="130"/>
    </row>
    <row r="119" spans="1:5" ht="12.75" customHeight="1">
      <c r="A119" s="129" t="s">
        <v>501</v>
      </c>
      <c r="B119" s="128"/>
      <c r="C119" s="128"/>
      <c r="D119" s="127"/>
      <c r="E119" s="126">
        <f>E79+E78</f>
        <v>1090150</v>
      </c>
    </row>
    <row r="121" ht="12.75">
      <c r="D121" s="125"/>
    </row>
  </sheetData>
  <sheetProtection/>
  <mergeCells count="114">
    <mergeCell ref="A10:E10"/>
    <mergeCell ref="D4:E4"/>
    <mergeCell ref="D5:E5"/>
    <mergeCell ref="D6:E6"/>
    <mergeCell ref="B93:D93"/>
    <mergeCell ref="B19:D19"/>
    <mergeCell ref="B20:D20"/>
    <mergeCell ref="B21:D21"/>
    <mergeCell ref="B22:D22"/>
    <mergeCell ref="A11:D11"/>
    <mergeCell ref="A12:D12"/>
    <mergeCell ref="B16:D16"/>
    <mergeCell ref="B17:D17"/>
    <mergeCell ref="B18:D18"/>
    <mergeCell ref="B13:D13"/>
    <mergeCell ref="B14:D14"/>
    <mergeCell ref="B15:D15"/>
    <mergeCell ref="B23:D23"/>
    <mergeCell ref="B24:D24"/>
    <mergeCell ref="B25:D25"/>
    <mergeCell ref="B26:D26"/>
    <mergeCell ref="B27:D27"/>
    <mergeCell ref="B29:D29"/>
    <mergeCell ref="B30:D30"/>
    <mergeCell ref="B31:D31"/>
    <mergeCell ref="B28:D28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0:D70"/>
    <mergeCell ref="B59:D59"/>
    <mergeCell ref="B60:D60"/>
    <mergeCell ref="B61:D61"/>
    <mergeCell ref="B62:D62"/>
    <mergeCell ref="B63:D63"/>
    <mergeCell ref="B64:D64"/>
    <mergeCell ref="B92:D92"/>
    <mergeCell ref="B87:D87"/>
    <mergeCell ref="B76:D76"/>
    <mergeCell ref="B77:D77"/>
    <mergeCell ref="B78:D78"/>
    <mergeCell ref="B65:D65"/>
    <mergeCell ref="B67:D67"/>
    <mergeCell ref="B69:D69"/>
    <mergeCell ref="B68:D68"/>
    <mergeCell ref="B66:D66"/>
    <mergeCell ref="B88:D88"/>
    <mergeCell ref="B71:D71"/>
    <mergeCell ref="B72:D72"/>
    <mergeCell ref="B73:D73"/>
    <mergeCell ref="B74:D74"/>
    <mergeCell ref="B75:D75"/>
    <mergeCell ref="B94:D94"/>
    <mergeCell ref="B79:D79"/>
    <mergeCell ref="B80:D80"/>
    <mergeCell ref="B81:D81"/>
    <mergeCell ref="B117:D117"/>
    <mergeCell ref="B118:D118"/>
    <mergeCell ref="B82:D82"/>
    <mergeCell ref="B85:D85"/>
    <mergeCell ref="B86:D86"/>
    <mergeCell ref="B95:D95"/>
    <mergeCell ref="A119:D119"/>
    <mergeCell ref="B108:D108"/>
    <mergeCell ref="B109:D109"/>
    <mergeCell ref="B110:D110"/>
    <mergeCell ref="B111:D111"/>
    <mergeCell ref="B113:D113"/>
    <mergeCell ref="B115:D115"/>
    <mergeCell ref="B116:D116"/>
    <mergeCell ref="B105:D105"/>
    <mergeCell ref="B106:D106"/>
    <mergeCell ref="B107:D107"/>
    <mergeCell ref="B112:D112"/>
    <mergeCell ref="B114:D114"/>
    <mergeCell ref="B83:D83"/>
    <mergeCell ref="B84:D84"/>
    <mergeCell ref="B102:D102"/>
    <mergeCell ref="B103:D103"/>
    <mergeCell ref="B89:D89"/>
    <mergeCell ref="D7:E7"/>
    <mergeCell ref="B104:D104"/>
    <mergeCell ref="B96:D96"/>
    <mergeCell ref="B97:D97"/>
    <mergeCell ref="B98:D98"/>
    <mergeCell ref="B99:D99"/>
    <mergeCell ref="B90:D90"/>
    <mergeCell ref="B91:D91"/>
    <mergeCell ref="B100:D100"/>
    <mergeCell ref="B101:D101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9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7.125" style="4" customWidth="1"/>
    <col min="2" max="2" width="73.25390625" style="4" customWidth="1"/>
    <col min="3" max="3" width="19.75390625" style="4" customWidth="1"/>
    <col min="4" max="16384" width="9.125" style="4" customWidth="1"/>
  </cols>
  <sheetData>
    <row r="1" spans="1:3" ht="18" customHeight="1">
      <c r="A1" s="105"/>
      <c r="B1" s="113" t="s">
        <v>418</v>
      </c>
      <c r="C1" s="113"/>
    </row>
    <row r="2" spans="1:3" ht="31.5" customHeight="1">
      <c r="A2" s="105"/>
      <c r="B2" s="114" t="s">
        <v>491</v>
      </c>
      <c r="C2" s="114"/>
    </row>
    <row r="3" spans="1:3" ht="21" customHeight="1">
      <c r="A3" s="105"/>
      <c r="B3" s="114" t="s">
        <v>500</v>
      </c>
      <c r="C3" s="114"/>
    </row>
    <row r="4" spans="1:3" ht="10.5" customHeight="1">
      <c r="A4" s="105"/>
      <c r="B4" s="105"/>
      <c r="C4" s="5"/>
    </row>
    <row r="5" spans="1:10" ht="32.25" customHeight="1">
      <c r="A5" s="115" t="s">
        <v>497</v>
      </c>
      <c r="B5" s="115"/>
      <c r="C5" s="115"/>
      <c r="D5" s="6"/>
      <c r="E5" s="6"/>
      <c r="F5" s="7"/>
      <c r="G5" s="7"/>
      <c r="H5" s="7"/>
      <c r="I5" s="7"/>
      <c r="J5" s="7"/>
    </row>
    <row r="6" spans="1:3" ht="17.25" customHeight="1">
      <c r="A6" s="8"/>
      <c r="B6" s="8"/>
      <c r="C6" s="9" t="s">
        <v>419</v>
      </c>
    </row>
    <row r="7" spans="1:3" ht="60" customHeight="1">
      <c r="A7" s="10" t="s">
        <v>420</v>
      </c>
      <c r="B7" s="10" t="s">
        <v>421</v>
      </c>
      <c r="C7" s="11" t="s">
        <v>422</v>
      </c>
    </row>
    <row r="8" spans="1:3" ht="15">
      <c r="A8" s="12">
        <v>1</v>
      </c>
      <c r="B8" s="12">
        <v>2</v>
      </c>
      <c r="C8" s="13">
        <v>3</v>
      </c>
    </row>
    <row r="9" spans="1:3" ht="18" customHeight="1">
      <c r="A9" s="14" t="s">
        <v>423</v>
      </c>
      <c r="B9" s="15" t="s">
        <v>7</v>
      </c>
      <c r="C9" s="110">
        <f>SUM(C10:C15)</f>
        <v>48791.9</v>
      </c>
    </row>
    <row r="10" spans="1:3" ht="32.25" customHeight="1">
      <c r="A10" s="16" t="s">
        <v>424</v>
      </c>
      <c r="B10" s="17" t="s">
        <v>425</v>
      </c>
      <c r="C10" s="48">
        <f>прил4!G20</f>
        <v>595.8</v>
      </c>
    </row>
    <row r="11" spans="1:3" ht="50.25" customHeight="1">
      <c r="A11" s="16" t="s">
        <v>426</v>
      </c>
      <c r="B11" s="18" t="s">
        <v>427</v>
      </c>
      <c r="C11" s="111">
        <f>прил4!G11</f>
        <v>2276.5</v>
      </c>
    </row>
    <row r="12" spans="1:3" ht="47.25" customHeight="1">
      <c r="A12" s="16" t="s">
        <v>428</v>
      </c>
      <c r="B12" s="18" t="s">
        <v>429</v>
      </c>
      <c r="C12" s="48">
        <f>прил4!G23</f>
        <v>21484</v>
      </c>
    </row>
    <row r="13" spans="1:3" ht="30.75" customHeight="1">
      <c r="A13" s="16" t="s">
        <v>430</v>
      </c>
      <c r="B13" s="19" t="s">
        <v>144</v>
      </c>
      <c r="C13" s="111">
        <f>прил4!G126+прил4!G161</f>
        <v>6848.2</v>
      </c>
    </row>
    <row r="14" spans="1:3" ht="15.75" customHeight="1">
      <c r="A14" s="20" t="s">
        <v>431</v>
      </c>
      <c r="B14" s="21" t="s">
        <v>34</v>
      </c>
      <c r="C14" s="111">
        <f>прил4!G29</f>
        <v>0</v>
      </c>
    </row>
    <row r="15" spans="1:3" ht="15.75">
      <c r="A15" s="20" t="s">
        <v>432</v>
      </c>
      <c r="B15" s="22" t="s">
        <v>40</v>
      </c>
      <c r="C15" s="111">
        <f>прил4!G32+прил4!G137+прил4!G260</f>
        <v>17587.4</v>
      </c>
    </row>
    <row r="16" spans="1:3" ht="30.75" customHeight="1">
      <c r="A16" s="23" t="s">
        <v>433</v>
      </c>
      <c r="B16" s="24" t="s">
        <v>434</v>
      </c>
      <c r="C16" s="110">
        <f>C17</f>
        <v>25723.4</v>
      </c>
    </row>
    <row r="17" spans="1:3" ht="30.75" customHeight="1">
      <c r="A17" s="16" t="s">
        <v>435</v>
      </c>
      <c r="B17" s="25" t="s">
        <v>249</v>
      </c>
      <c r="C17" s="48">
        <f>прил4!G271+прил4!G323+прил4!G348+прил4!G483+прил4!G170</f>
        <v>25723.4</v>
      </c>
    </row>
    <row r="18" spans="1:3" ht="15" customHeight="1">
      <c r="A18" s="26" t="s">
        <v>436</v>
      </c>
      <c r="B18" s="27" t="s">
        <v>68</v>
      </c>
      <c r="C18" s="51">
        <f>SUM(C19:C23)</f>
        <v>14584.6</v>
      </c>
    </row>
    <row r="19" spans="1:3" ht="15" customHeight="1">
      <c r="A19" s="28" t="s">
        <v>437</v>
      </c>
      <c r="B19" s="29" t="s">
        <v>69</v>
      </c>
      <c r="C19" s="48">
        <f>прил4!G55+прил4!G174</f>
        <v>35</v>
      </c>
    </row>
    <row r="20" spans="1:3" ht="15" customHeight="1">
      <c r="A20" s="28" t="s">
        <v>438</v>
      </c>
      <c r="B20" s="29" t="s">
        <v>307</v>
      </c>
      <c r="C20" s="48">
        <f>прил4!G339</f>
        <v>0</v>
      </c>
    </row>
    <row r="21" spans="1:3" ht="15" customHeight="1">
      <c r="A21" s="28" t="s">
        <v>439</v>
      </c>
      <c r="B21" s="21" t="s">
        <v>174</v>
      </c>
      <c r="C21" s="48">
        <f>прил4!G177</f>
        <v>9930.9</v>
      </c>
    </row>
    <row r="22" spans="1:3" ht="15.75">
      <c r="A22" s="28" t="s">
        <v>440</v>
      </c>
      <c r="B22" s="30" t="s">
        <v>441</v>
      </c>
      <c r="C22" s="48">
        <f>прил4!G180+прил4!G60</f>
        <v>816.1</v>
      </c>
    </row>
    <row r="23" spans="1:3" ht="15.75">
      <c r="A23" s="28" t="s">
        <v>442</v>
      </c>
      <c r="B23" s="19" t="s">
        <v>76</v>
      </c>
      <c r="C23" s="48">
        <f>прил4!G65</f>
        <v>3802.6</v>
      </c>
    </row>
    <row r="24" spans="1:3" ht="15.75">
      <c r="A24" s="31" t="s">
        <v>443</v>
      </c>
      <c r="B24" s="32" t="s">
        <v>94</v>
      </c>
      <c r="C24" s="51">
        <f>SUM(C25:C28)</f>
        <v>292209.3</v>
      </c>
    </row>
    <row r="25" spans="1:3" ht="15.75">
      <c r="A25" s="33" t="s">
        <v>444</v>
      </c>
      <c r="B25" s="21" t="s">
        <v>95</v>
      </c>
      <c r="C25" s="48">
        <f>прил4!G81+прил4!G196</f>
        <v>224075.5</v>
      </c>
    </row>
    <row r="26" spans="1:3" ht="15.75">
      <c r="A26" s="33" t="s">
        <v>445</v>
      </c>
      <c r="B26" s="34" t="s">
        <v>100</v>
      </c>
      <c r="C26" s="48">
        <f>прил4!G84+прил4!G205</f>
        <v>33909</v>
      </c>
    </row>
    <row r="27" spans="1:3" ht="15" customHeight="1">
      <c r="A27" s="33" t="s">
        <v>446</v>
      </c>
      <c r="B27" s="35" t="s">
        <v>206</v>
      </c>
      <c r="C27" s="48">
        <f>прил4!G212+прил4!G266</f>
        <v>23744.4</v>
      </c>
    </row>
    <row r="28" spans="1:3" ht="15" customHeight="1">
      <c r="A28" s="36" t="s">
        <v>447</v>
      </c>
      <c r="B28" s="22" t="s">
        <v>448</v>
      </c>
      <c r="C28" s="48">
        <f>прил4!G220+прил4!G91</f>
        <v>10480.4</v>
      </c>
    </row>
    <row r="29" spans="1:3" ht="15.75">
      <c r="A29" s="37" t="s">
        <v>449</v>
      </c>
      <c r="B29" s="38" t="s">
        <v>106</v>
      </c>
      <c r="C29" s="51">
        <f>SUM(C30:C33)</f>
        <v>392372.8</v>
      </c>
    </row>
    <row r="30" spans="1:3" ht="15.75">
      <c r="A30" s="16" t="s">
        <v>450</v>
      </c>
      <c r="B30" s="39" t="s">
        <v>312</v>
      </c>
      <c r="C30" s="48">
        <f>прил4!G353</f>
        <v>121709.5</v>
      </c>
    </row>
    <row r="31" spans="1:3" ht="15.75">
      <c r="A31" s="16" t="s">
        <v>451</v>
      </c>
      <c r="B31" s="39" t="s">
        <v>252</v>
      </c>
      <c r="C31" s="48">
        <f>прил4!G488+прил4!G364+прил4!G275</f>
        <v>245969.1</v>
      </c>
    </row>
    <row r="32" spans="1:3" ht="15.75" customHeight="1">
      <c r="A32" s="16" t="s">
        <v>452</v>
      </c>
      <c r="B32" s="39" t="s">
        <v>329</v>
      </c>
      <c r="C32" s="48">
        <f>прил4!G375</f>
        <v>1203</v>
      </c>
    </row>
    <row r="33" spans="1:3" ht="20.25" customHeight="1">
      <c r="A33" s="40" t="s">
        <v>453</v>
      </c>
      <c r="B33" s="41" t="s">
        <v>108</v>
      </c>
      <c r="C33" s="49">
        <f>прил4!G385+прил4!G97</f>
        <v>23491.2</v>
      </c>
    </row>
    <row r="34" spans="1:3" ht="21.75" customHeight="1">
      <c r="A34" s="31" t="s">
        <v>454</v>
      </c>
      <c r="B34" s="15" t="s">
        <v>117</v>
      </c>
      <c r="C34" s="112">
        <f>SUM(C35:C36)</f>
        <v>31115.3</v>
      </c>
    </row>
    <row r="35" spans="1:3" ht="15" customHeight="1">
      <c r="A35" s="33" t="s">
        <v>455</v>
      </c>
      <c r="B35" s="29" t="s">
        <v>456</v>
      </c>
      <c r="C35" s="48">
        <f>прил4!G106+прил4!G496</f>
        <v>25517.1</v>
      </c>
    </row>
    <row r="36" spans="1:3" ht="24" customHeight="1">
      <c r="A36" s="42" t="s">
        <v>457</v>
      </c>
      <c r="B36" s="21" t="s">
        <v>416</v>
      </c>
      <c r="C36" s="49">
        <f>прил4!G535</f>
        <v>5598.2</v>
      </c>
    </row>
    <row r="37" spans="1:3" ht="13.5" customHeight="1">
      <c r="A37" s="43" t="s">
        <v>458</v>
      </c>
      <c r="B37" s="15" t="s">
        <v>377</v>
      </c>
      <c r="C37" s="112">
        <f>SUM(C38:C38)</f>
        <v>221.8</v>
      </c>
    </row>
    <row r="38" spans="1:3" ht="16.5" customHeight="1">
      <c r="A38" s="44" t="s">
        <v>459</v>
      </c>
      <c r="B38" s="22" t="s">
        <v>378</v>
      </c>
      <c r="C38" s="49">
        <f>прил4!G451</f>
        <v>221.8</v>
      </c>
    </row>
    <row r="39" spans="1:3" ht="15" customHeight="1">
      <c r="A39" s="46" t="s">
        <v>460</v>
      </c>
      <c r="B39" s="79" t="s">
        <v>125</v>
      </c>
      <c r="C39" s="47">
        <f>SUM(C40:C42)</f>
        <v>34547.6</v>
      </c>
    </row>
    <row r="40" spans="1:3" ht="15.75">
      <c r="A40" s="80" t="s">
        <v>461</v>
      </c>
      <c r="B40" s="81" t="s">
        <v>127</v>
      </c>
      <c r="C40" s="82">
        <f>прил4!G112</f>
        <v>639.4</v>
      </c>
    </row>
    <row r="41" spans="1:3" ht="13.5" customHeight="1">
      <c r="A41" s="36" t="s">
        <v>462</v>
      </c>
      <c r="B41" s="106" t="s">
        <v>132</v>
      </c>
      <c r="C41" s="49">
        <f>прил4!G456+прил4!G343+прил4!G246+прил4!G147+прил4!G115</f>
        <v>3879.3</v>
      </c>
    </row>
    <row r="42" spans="1:3" ht="15" customHeight="1">
      <c r="A42" s="107" t="s">
        <v>463</v>
      </c>
      <c r="B42" s="108" t="s">
        <v>162</v>
      </c>
      <c r="C42" s="109">
        <f>прил4!G154+прил4!G461</f>
        <v>30028.9</v>
      </c>
    </row>
    <row r="43" spans="1:3" ht="15.75" customHeight="1">
      <c r="A43" s="31" t="s">
        <v>464</v>
      </c>
      <c r="B43" s="101" t="s">
        <v>465</v>
      </c>
      <c r="C43" s="51">
        <f>SUM(C44:C46)</f>
        <v>29649.4</v>
      </c>
    </row>
    <row r="44" spans="1:3" ht="15.75" customHeight="1">
      <c r="A44" s="33" t="s">
        <v>466</v>
      </c>
      <c r="B44" s="29" t="s">
        <v>258</v>
      </c>
      <c r="C44" s="48">
        <f>прил4!G473+прил4!G281</f>
        <v>23707.5</v>
      </c>
    </row>
    <row r="45" spans="1:3" ht="15.75" customHeight="1">
      <c r="A45" s="33" t="s">
        <v>467</v>
      </c>
      <c r="B45" s="45" t="s">
        <v>286</v>
      </c>
      <c r="C45" s="48">
        <f>прил4!G308</f>
        <v>3644.5</v>
      </c>
    </row>
    <row r="46" spans="1:3" ht="15.75" customHeight="1">
      <c r="A46" s="36" t="s">
        <v>468</v>
      </c>
      <c r="B46" s="22" t="s">
        <v>291</v>
      </c>
      <c r="C46" s="49">
        <f>прил4!G313</f>
        <v>2297.4</v>
      </c>
    </row>
    <row r="47" spans="1:3" ht="39.75" customHeight="1">
      <c r="A47" s="31" t="s">
        <v>469</v>
      </c>
      <c r="B47" s="50" t="s">
        <v>146</v>
      </c>
      <c r="C47" s="51">
        <f>C48</f>
        <v>3994.2</v>
      </c>
    </row>
    <row r="48" spans="1:3" ht="15.75" customHeight="1">
      <c r="A48" s="33" t="s">
        <v>470</v>
      </c>
      <c r="B48" s="52" t="s">
        <v>147</v>
      </c>
      <c r="C48" s="48">
        <f>прил4!G132</f>
        <v>3994.2</v>
      </c>
    </row>
    <row r="49" spans="1:3" ht="20.25" customHeight="1">
      <c r="A49" s="116" t="s">
        <v>471</v>
      </c>
      <c r="B49" s="117"/>
      <c r="C49" s="53">
        <f>C9+C16+C18+C24+C29+C34+C37+C39+C43+C47</f>
        <v>873210.3</v>
      </c>
    </row>
    <row r="50" spans="1:3" ht="18.75" customHeight="1">
      <c r="A50" s="54"/>
      <c r="B50" s="55"/>
      <c r="C50" s="56"/>
    </row>
    <row r="51" ht="12.75">
      <c r="C51" s="57"/>
    </row>
    <row r="54" ht="12.75">
      <c r="C54" s="58"/>
    </row>
  </sheetData>
  <sheetProtection/>
  <mergeCells count="5">
    <mergeCell ref="B1:C1"/>
    <mergeCell ref="B2:C2"/>
    <mergeCell ref="B3:C3"/>
    <mergeCell ref="A5:C5"/>
    <mergeCell ref="A49:B49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6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4.25390625" style="0" customWidth="1"/>
    <col min="2" max="2" width="57.25390625" style="0" customWidth="1"/>
    <col min="3" max="3" width="12.625" style="0" customWidth="1"/>
  </cols>
  <sheetData>
    <row r="1" spans="1:4" ht="18" customHeight="1">
      <c r="A1" s="260"/>
      <c r="B1" s="259" t="s">
        <v>736</v>
      </c>
      <c r="C1" s="259"/>
      <c r="D1" s="99"/>
    </row>
    <row r="2" spans="1:4" ht="33.75" customHeight="1">
      <c r="A2" s="260"/>
      <c r="B2" s="261" t="s">
        <v>491</v>
      </c>
      <c r="C2" s="261"/>
      <c r="D2" s="99"/>
    </row>
    <row r="3" spans="1:4" ht="20.25" customHeight="1">
      <c r="A3" s="260"/>
      <c r="B3" s="259" t="s">
        <v>500</v>
      </c>
      <c r="C3" s="259"/>
      <c r="D3" s="99"/>
    </row>
    <row r="4" spans="1:4" ht="15" customHeight="1">
      <c r="A4" s="258"/>
      <c r="B4" s="257"/>
      <c r="C4" s="256"/>
      <c r="D4" s="99"/>
    </row>
    <row r="5" spans="1:3" ht="15.75" customHeight="1">
      <c r="A5" s="255" t="s">
        <v>735</v>
      </c>
      <c r="B5" s="255"/>
      <c r="C5" s="254"/>
    </row>
    <row r="6" spans="1:3" ht="15.75">
      <c r="A6" s="255" t="s">
        <v>734</v>
      </c>
      <c r="B6" s="255"/>
      <c r="C6" s="254"/>
    </row>
    <row r="7" spans="1:3" ht="15.75">
      <c r="A7" s="253"/>
      <c r="B7" s="252"/>
      <c r="C7" s="251" t="s">
        <v>733</v>
      </c>
    </row>
    <row r="8" spans="1:3" ht="48" customHeight="1">
      <c r="A8" s="250" t="s">
        <v>689</v>
      </c>
      <c r="B8" s="249" t="s">
        <v>3</v>
      </c>
      <c r="C8" s="248" t="s">
        <v>493</v>
      </c>
    </row>
    <row r="9" spans="1:3" ht="15" customHeight="1">
      <c r="A9" s="247" t="s">
        <v>732</v>
      </c>
      <c r="B9" s="246" t="s">
        <v>731</v>
      </c>
      <c r="C9" s="245">
        <v>3</v>
      </c>
    </row>
    <row r="10" spans="1:3" ht="32.25" customHeight="1">
      <c r="A10" s="240" t="s">
        <v>730</v>
      </c>
      <c r="B10" s="239" t="s">
        <v>729</v>
      </c>
      <c r="C10" s="242">
        <f>C11+C13</f>
        <v>-120000</v>
      </c>
    </row>
    <row r="11" spans="1:3" ht="18.75" customHeight="1">
      <c r="A11" s="237" t="s">
        <v>728</v>
      </c>
      <c r="B11" s="238" t="s">
        <v>727</v>
      </c>
      <c r="C11" s="235">
        <f>C12</f>
        <v>0</v>
      </c>
    </row>
    <row r="12" spans="1:3" ht="31.5" customHeight="1">
      <c r="A12" s="237" t="s">
        <v>726</v>
      </c>
      <c r="B12" s="244" t="s">
        <v>725</v>
      </c>
      <c r="C12" s="235">
        <v>0</v>
      </c>
    </row>
    <row r="13" spans="1:3" ht="34.5" customHeight="1">
      <c r="A13" s="237" t="s">
        <v>724</v>
      </c>
      <c r="B13" s="238" t="s">
        <v>723</v>
      </c>
      <c r="C13" s="235">
        <f>C14</f>
        <v>-120000</v>
      </c>
    </row>
    <row r="14" spans="1:3" ht="48.75" customHeight="1">
      <c r="A14" s="237" t="s">
        <v>722</v>
      </c>
      <c r="B14" s="244" t="s">
        <v>721</v>
      </c>
      <c r="C14" s="235">
        <v>-120000</v>
      </c>
    </row>
    <row r="15" spans="1:3" ht="33.75" customHeight="1">
      <c r="A15" s="240" t="s">
        <v>720</v>
      </c>
      <c r="B15" s="239" t="s">
        <v>719</v>
      </c>
      <c r="C15" s="232">
        <f>C16+C18</f>
        <v>0</v>
      </c>
    </row>
    <row r="16" spans="1:3" ht="47.25" customHeight="1">
      <c r="A16" s="237" t="s">
        <v>718</v>
      </c>
      <c r="B16" s="238" t="s">
        <v>717</v>
      </c>
      <c r="C16" s="243">
        <f>C17</f>
        <v>0</v>
      </c>
    </row>
    <row r="17" spans="1:3" ht="60" customHeight="1">
      <c r="A17" s="237" t="s">
        <v>716</v>
      </c>
      <c r="B17" s="244" t="s">
        <v>715</v>
      </c>
      <c r="C17" s="243">
        <v>0</v>
      </c>
    </row>
    <row r="18" spans="1:3" ht="52.5" customHeight="1">
      <c r="A18" s="237" t="s">
        <v>714</v>
      </c>
      <c r="B18" s="238" t="s">
        <v>713</v>
      </c>
      <c r="C18" s="243">
        <f>C19</f>
        <v>0</v>
      </c>
    </row>
    <row r="19" spans="1:3" ht="63.75" customHeight="1">
      <c r="A19" s="237" t="s">
        <v>712</v>
      </c>
      <c r="B19" s="244" t="s">
        <v>711</v>
      </c>
      <c r="C19" s="243">
        <v>0</v>
      </c>
    </row>
    <row r="20" spans="1:3" ht="31.5">
      <c r="A20" s="240" t="s">
        <v>710</v>
      </c>
      <c r="B20" s="239" t="s">
        <v>709</v>
      </c>
      <c r="C20" s="242">
        <f>C25-C21</f>
        <v>-96939.7</v>
      </c>
    </row>
    <row r="21" spans="1:3" ht="15.75">
      <c r="A21" s="240" t="s">
        <v>701</v>
      </c>
      <c r="B21" s="239" t="s">
        <v>708</v>
      </c>
      <c r="C21" s="232">
        <f>C22</f>
        <v>1383184.2</v>
      </c>
    </row>
    <row r="22" spans="1:3" ht="15.75">
      <c r="A22" s="237" t="s">
        <v>707</v>
      </c>
      <c r="B22" s="238" t="s">
        <v>706</v>
      </c>
      <c r="C22" s="235">
        <f>C23</f>
        <v>1383184.2</v>
      </c>
    </row>
    <row r="23" spans="1:3" ht="31.5">
      <c r="A23" s="237" t="s">
        <v>705</v>
      </c>
      <c r="B23" s="241" t="s">
        <v>704</v>
      </c>
      <c r="C23" s="235">
        <f>C24</f>
        <v>1383184.2</v>
      </c>
    </row>
    <row r="24" spans="1:3" ht="31.5">
      <c r="A24" s="237" t="s">
        <v>703</v>
      </c>
      <c r="B24" s="236" t="s">
        <v>702</v>
      </c>
      <c r="C24" s="235">
        <v>1383184.2</v>
      </c>
    </row>
    <row r="25" spans="1:3" ht="15.75">
      <c r="A25" s="240" t="s">
        <v>701</v>
      </c>
      <c r="B25" s="239" t="s">
        <v>700</v>
      </c>
      <c r="C25" s="232">
        <f>C26</f>
        <v>1286244.5</v>
      </c>
    </row>
    <row r="26" spans="1:3" ht="15.75">
      <c r="A26" s="237" t="s">
        <v>699</v>
      </c>
      <c r="B26" s="238" t="s">
        <v>698</v>
      </c>
      <c r="C26" s="235">
        <f>C27</f>
        <v>1286244.5</v>
      </c>
    </row>
    <row r="27" spans="1:3" ht="31.5">
      <c r="A27" s="237" t="s">
        <v>697</v>
      </c>
      <c r="B27" s="238" t="s">
        <v>696</v>
      </c>
      <c r="C27" s="235">
        <f>C28</f>
        <v>1286244.5</v>
      </c>
    </row>
    <row r="28" spans="1:3" ht="31.5">
      <c r="A28" s="237" t="s">
        <v>695</v>
      </c>
      <c r="B28" s="236" t="s">
        <v>694</v>
      </c>
      <c r="C28" s="235">
        <v>1286244.5</v>
      </c>
    </row>
    <row r="29" spans="1:3" ht="21.75" customHeight="1">
      <c r="A29" s="234" t="s">
        <v>693</v>
      </c>
      <c r="B29" s="233"/>
      <c r="C29" s="232">
        <f>C10+C20+C15</f>
        <v>-216939.7</v>
      </c>
    </row>
  </sheetData>
  <sheetProtection/>
  <mergeCells count="7">
    <mergeCell ref="B1:C1"/>
    <mergeCell ref="B2:C2"/>
    <mergeCell ref="B3:C3"/>
    <mergeCell ref="B4:C4"/>
    <mergeCell ref="A29:B29"/>
    <mergeCell ref="A5:C5"/>
    <mergeCell ref="A6:C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7"/>
  <sheetViews>
    <sheetView showGridLines="0" zoomScalePageLayoutView="0" workbookViewId="0" topLeftCell="A1">
      <selection activeCell="B14" sqref="B14"/>
    </sheetView>
  </sheetViews>
  <sheetFormatPr defaultColWidth="8.875" defaultRowHeight="12.75"/>
  <cols>
    <col min="1" max="1" width="44.875" style="0" customWidth="1"/>
    <col min="2" max="2" width="7.00390625" style="0" customWidth="1"/>
    <col min="3" max="4" width="7.25390625" style="0" customWidth="1"/>
    <col min="5" max="5" width="11.125" style="0" customWidth="1"/>
    <col min="6" max="6" width="9.625" style="0" customWidth="1"/>
    <col min="7" max="7" width="13.625" style="0" customWidth="1"/>
  </cols>
  <sheetData>
    <row r="1" spans="4:7" s="5" customFormat="1" ht="15">
      <c r="D1" s="121" t="s">
        <v>472</v>
      </c>
      <c r="E1" s="121"/>
      <c r="F1" s="122"/>
      <c r="G1" s="104"/>
    </row>
    <row r="2" spans="4:7" s="5" customFormat="1" ht="30" customHeight="1">
      <c r="D2" s="123" t="s">
        <v>491</v>
      </c>
      <c r="E2" s="123"/>
      <c r="F2" s="123"/>
      <c r="G2" s="123"/>
    </row>
    <row r="3" spans="4:7" s="5" customFormat="1" ht="15" customHeight="1">
      <c r="D3" s="123" t="s">
        <v>499</v>
      </c>
      <c r="E3" s="123"/>
      <c r="F3" s="123"/>
      <c r="G3" s="123"/>
    </row>
    <row r="4" s="5" customFormat="1" ht="15"/>
    <row r="5" spans="1:7" s="5" customFormat="1" ht="60.75" customHeight="1">
      <c r="A5" s="118" t="s">
        <v>492</v>
      </c>
      <c r="B5" s="118"/>
      <c r="C5" s="118"/>
      <c r="D5" s="118"/>
      <c r="E5" s="118"/>
      <c r="F5" s="119"/>
      <c r="G5" s="119"/>
    </row>
    <row r="6" spans="4:7" s="5" customFormat="1" ht="15.75" customHeight="1">
      <c r="D6" s="120"/>
      <c r="E6" s="120"/>
      <c r="G6" s="59" t="s">
        <v>419</v>
      </c>
    </row>
    <row r="7" spans="1:7" s="61" customFormat="1" ht="52.5" customHeight="1">
      <c r="A7" s="60" t="s">
        <v>3</v>
      </c>
      <c r="B7" s="62" t="s">
        <v>473</v>
      </c>
      <c r="C7" s="62" t="s">
        <v>474</v>
      </c>
      <c r="D7" s="62" t="s">
        <v>0</v>
      </c>
      <c r="E7" s="62" t="s">
        <v>1</v>
      </c>
      <c r="F7" s="62" t="s">
        <v>2</v>
      </c>
      <c r="G7" s="63" t="s">
        <v>493</v>
      </c>
    </row>
    <row r="8" spans="1:7" s="61" customFormat="1" ht="18" customHeigh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7">
        <v>7</v>
      </c>
    </row>
    <row r="9" spans="1:7" ht="47.25">
      <c r="A9" s="69" t="s">
        <v>5</v>
      </c>
      <c r="B9" s="66" t="s">
        <v>6</v>
      </c>
      <c r="C9" s="66"/>
      <c r="D9" s="66"/>
      <c r="E9" s="66"/>
      <c r="F9" s="1"/>
      <c r="G9" s="72">
        <f>G10</f>
        <v>2276.5</v>
      </c>
    </row>
    <row r="10" spans="1:7" ht="31.5">
      <c r="A10" s="69" t="s">
        <v>7</v>
      </c>
      <c r="B10" s="66" t="s">
        <v>6</v>
      </c>
      <c r="C10" s="66" t="s">
        <v>8</v>
      </c>
      <c r="D10" s="66" t="s">
        <v>9</v>
      </c>
      <c r="E10" s="66" t="s">
        <v>4</v>
      </c>
      <c r="F10" s="1" t="s">
        <v>4</v>
      </c>
      <c r="G10" s="72">
        <f>G11</f>
        <v>2276.5</v>
      </c>
    </row>
    <row r="11" spans="1:7" ht="78.75">
      <c r="A11" s="69" t="s">
        <v>10</v>
      </c>
      <c r="B11" s="66" t="s">
        <v>6</v>
      </c>
      <c r="C11" s="66" t="s">
        <v>8</v>
      </c>
      <c r="D11" s="66" t="s">
        <v>11</v>
      </c>
      <c r="E11" s="66" t="s">
        <v>4</v>
      </c>
      <c r="F11" s="1" t="s">
        <v>4</v>
      </c>
      <c r="G11" s="72">
        <f>G12+G16</f>
        <v>2276.5</v>
      </c>
    </row>
    <row r="12" spans="1:7" ht="15.75">
      <c r="A12" s="64" t="s">
        <v>14</v>
      </c>
      <c r="B12" s="67" t="s">
        <v>6</v>
      </c>
      <c r="C12" s="67" t="s">
        <v>8</v>
      </c>
      <c r="D12" s="67" t="s">
        <v>11</v>
      </c>
      <c r="E12" s="67" t="s">
        <v>15</v>
      </c>
      <c r="F12" s="2" t="s">
        <v>4</v>
      </c>
      <c r="G12" s="73">
        <f>G13+G14+G15</f>
        <v>1715.4</v>
      </c>
    </row>
    <row r="13" spans="1:7" ht="47.25">
      <c r="A13" s="65" t="s">
        <v>16</v>
      </c>
      <c r="B13" s="68" t="s">
        <v>6</v>
      </c>
      <c r="C13" s="68" t="s">
        <v>8</v>
      </c>
      <c r="D13" s="68" t="s">
        <v>11</v>
      </c>
      <c r="E13" s="68" t="s">
        <v>15</v>
      </c>
      <c r="F13" s="83" t="s">
        <v>17</v>
      </c>
      <c r="G13" s="84">
        <v>1327.2</v>
      </c>
    </row>
    <row r="14" spans="1:7" ht="47.25">
      <c r="A14" s="65" t="s">
        <v>18</v>
      </c>
      <c r="B14" s="68" t="s">
        <v>6</v>
      </c>
      <c r="C14" s="68" t="s">
        <v>8</v>
      </c>
      <c r="D14" s="68" t="s">
        <v>11</v>
      </c>
      <c r="E14" s="68" t="s">
        <v>15</v>
      </c>
      <c r="F14" s="83" t="s">
        <v>19</v>
      </c>
      <c r="G14" s="84">
        <v>386.7</v>
      </c>
    </row>
    <row r="15" spans="1:7" ht="23.25" customHeight="1">
      <c r="A15" s="65" t="s">
        <v>20</v>
      </c>
      <c r="B15" s="68" t="s">
        <v>6</v>
      </c>
      <c r="C15" s="68" t="s">
        <v>8</v>
      </c>
      <c r="D15" s="68" t="s">
        <v>11</v>
      </c>
      <c r="E15" s="68" t="s">
        <v>15</v>
      </c>
      <c r="F15" s="83" t="s">
        <v>21</v>
      </c>
      <c r="G15" s="84">
        <v>1.5</v>
      </c>
    </row>
    <row r="16" spans="1:7" ht="31.5">
      <c r="A16" s="64" t="s">
        <v>22</v>
      </c>
      <c r="B16" s="67" t="s">
        <v>6</v>
      </c>
      <c r="C16" s="67" t="s">
        <v>8</v>
      </c>
      <c r="D16" s="67" t="s">
        <v>11</v>
      </c>
      <c r="E16" s="67" t="s">
        <v>23</v>
      </c>
      <c r="F16" s="2" t="s">
        <v>4</v>
      </c>
      <c r="G16" s="73">
        <f>G17</f>
        <v>561.1</v>
      </c>
    </row>
    <row r="17" spans="1:7" ht="47.25">
      <c r="A17" s="65" t="s">
        <v>16</v>
      </c>
      <c r="B17" s="68" t="s">
        <v>6</v>
      </c>
      <c r="C17" s="68" t="s">
        <v>8</v>
      </c>
      <c r="D17" s="68" t="s">
        <v>11</v>
      </c>
      <c r="E17" s="68" t="s">
        <v>23</v>
      </c>
      <c r="F17" s="83" t="s">
        <v>17</v>
      </c>
      <c r="G17" s="74">
        <v>561.1</v>
      </c>
    </row>
    <row r="18" spans="1:7" ht="31.5">
      <c r="A18" s="69" t="s">
        <v>24</v>
      </c>
      <c r="B18" s="66" t="s">
        <v>25</v>
      </c>
      <c r="C18" s="66" t="s">
        <v>4</v>
      </c>
      <c r="D18" s="66" t="s">
        <v>4</v>
      </c>
      <c r="E18" s="66" t="s">
        <v>4</v>
      </c>
      <c r="F18" s="1" t="s">
        <v>4</v>
      </c>
      <c r="G18" s="103">
        <f>G19+G54+G80+G96+G105+G111</f>
        <v>65492.5</v>
      </c>
    </row>
    <row r="19" spans="1:7" ht="31.5">
      <c r="A19" s="69" t="s">
        <v>7</v>
      </c>
      <c r="B19" s="66" t="s">
        <v>25</v>
      </c>
      <c r="C19" s="66" t="s">
        <v>8</v>
      </c>
      <c r="D19" s="66" t="s">
        <v>9</v>
      </c>
      <c r="E19" s="66" t="s">
        <v>4</v>
      </c>
      <c r="F19" s="1" t="s">
        <v>4</v>
      </c>
      <c r="G19" s="72">
        <f>G20+G23+G29+G32</f>
        <v>26380.7</v>
      </c>
    </row>
    <row r="20" spans="1:7" ht="63">
      <c r="A20" s="69" t="s">
        <v>26</v>
      </c>
      <c r="B20" s="66" t="s">
        <v>25</v>
      </c>
      <c r="C20" s="66" t="s">
        <v>8</v>
      </c>
      <c r="D20" s="66" t="s">
        <v>27</v>
      </c>
      <c r="E20" s="66" t="s">
        <v>4</v>
      </c>
      <c r="F20" s="1" t="s">
        <v>4</v>
      </c>
      <c r="G20" s="72">
        <f>G21</f>
        <v>595.8</v>
      </c>
    </row>
    <row r="21" spans="1:7" ht="15.75">
      <c r="A21" s="64" t="s">
        <v>28</v>
      </c>
      <c r="B21" s="67" t="s">
        <v>25</v>
      </c>
      <c r="C21" s="67" t="s">
        <v>8</v>
      </c>
      <c r="D21" s="67" t="s">
        <v>27</v>
      </c>
      <c r="E21" s="67" t="s">
        <v>29</v>
      </c>
      <c r="F21" s="2" t="s">
        <v>4</v>
      </c>
      <c r="G21" s="73">
        <f>G22</f>
        <v>595.8</v>
      </c>
    </row>
    <row r="22" spans="1:7" ht="47.25">
      <c r="A22" s="65" t="s">
        <v>16</v>
      </c>
      <c r="B22" s="68" t="s">
        <v>25</v>
      </c>
      <c r="C22" s="68" t="s">
        <v>8</v>
      </c>
      <c r="D22" s="68" t="s">
        <v>27</v>
      </c>
      <c r="E22" s="68" t="s">
        <v>29</v>
      </c>
      <c r="F22" s="83" t="s">
        <v>17</v>
      </c>
      <c r="G22" s="84">
        <v>595.8</v>
      </c>
    </row>
    <row r="23" spans="1:7" ht="94.5">
      <c r="A23" s="69" t="s">
        <v>30</v>
      </c>
      <c r="B23" s="66" t="s">
        <v>25</v>
      </c>
      <c r="C23" s="66" t="s">
        <v>8</v>
      </c>
      <c r="D23" s="66" t="s">
        <v>31</v>
      </c>
      <c r="E23" s="66" t="s">
        <v>4</v>
      </c>
      <c r="F23" s="85" t="s">
        <v>4</v>
      </c>
      <c r="G23" s="86">
        <f>G24</f>
        <v>21484</v>
      </c>
    </row>
    <row r="24" spans="1:7" ht="15.75">
      <c r="A24" s="64" t="s">
        <v>14</v>
      </c>
      <c r="B24" s="67" t="s">
        <v>25</v>
      </c>
      <c r="C24" s="67" t="s">
        <v>8</v>
      </c>
      <c r="D24" s="67" t="s">
        <v>31</v>
      </c>
      <c r="E24" s="67" t="s">
        <v>15</v>
      </c>
      <c r="F24" s="87" t="s">
        <v>4</v>
      </c>
      <c r="G24" s="88">
        <f>G25+G26+G27+G28</f>
        <v>21484</v>
      </c>
    </row>
    <row r="25" spans="1:7" ht="47.25">
      <c r="A25" s="65" t="s">
        <v>16</v>
      </c>
      <c r="B25" s="68" t="s">
        <v>25</v>
      </c>
      <c r="C25" s="68" t="s">
        <v>8</v>
      </c>
      <c r="D25" s="68" t="s">
        <v>31</v>
      </c>
      <c r="E25" s="68" t="s">
        <v>15</v>
      </c>
      <c r="F25" s="83" t="s">
        <v>17</v>
      </c>
      <c r="G25" s="84">
        <v>17377.7</v>
      </c>
    </row>
    <row r="26" spans="1:7" ht="47.25">
      <c r="A26" s="65" t="s">
        <v>18</v>
      </c>
      <c r="B26" s="68" t="s">
        <v>25</v>
      </c>
      <c r="C26" s="68" t="s">
        <v>8</v>
      </c>
      <c r="D26" s="68" t="s">
        <v>31</v>
      </c>
      <c r="E26" s="68" t="s">
        <v>15</v>
      </c>
      <c r="F26" s="83" t="s">
        <v>19</v>
      </c>
      <c r="G26" s="84">
        <v>3865.5</v>
      </c>
    </row>
    <row r="27" spans="1:7" ht="15.75">
      <c r="A27" s="65" t="s">
        <v>32</v>
      </c>
      <c r="B27" s="68" t="s">
        <v>25</v>
      </c>
      <c r="C27" s="68" t="s">
        <v>8</v>
      </c>
      <c r="D27" s="68" t="s">
        <v>31</v>
      </c>
      <c r="E27" s="68" t="s">
        <v>15</v>
      </c>
      <c r="F27" s="83" t="s">
        <v>33</v>
      </c>
      <c r="G27" s="84">
        <v>52.2</v>
      </c>
    </row>
    <row r="28" spans="1:7" ht="20.25" customHeight="1">
      <c r="A28" s="65" t="s">
        <v>20</v>
      </c>
      <c r="B28" s="68" t="s">
        <v>25</v>
      </c>
      <c r="C28" s="68" t="s">
        <v>8</v>
      </c>
      <c r="D28" s="68" t="s">
        <v>31</v>
      </c>
      <c r="E28" s="68" t="s">
        <v>15</v>
      </c>
      <c r="F28" s="83" t="s">
        <v>21</v>
      </c>
      <c r="G28" s="84">
        <v>188.6</v>
      </c>
    </row>
    <row r="29" spans="1:7" ht="15.75">
      <c r="A29" s="69" t="s">
        <v>34</v>
      </c>
      <c r="B29" s="66" t="s">
        <v>25</v>
      </c>
      <c r="C29" s="66" t="s">
        <v>8</v>
      </c>
      <c r="D29" s="66" t="s">
        <v>35</v>
      </c>
      <c r="E29" s="66" t="s">
        <v>4</v>
      </c>
      <c r="F29" s="1" t="s">
        <v>4</v>
      </c>
      <c r="G29" s="72">
        <f>G30</f>
        <v>0</v>
      </c>
    </row>
    <row r="30" spans="1:7" ht="23.25" customHeight="1">
      <c r="A30" s="64" t="s">
        <v>36</v>
      </c>
      <c r="B30" s="67" t="s">
        <v>25</v>
      </c>
      <c r="C30" s="67" t="s">
        <v>8</v>
      </c>
      <c r="D30" s="67" t="s">
        <v>35</v>
      </c>
      <c r="E30" s="67" t="s">
        <v>37</v>
      </c>
      <c r="F30" s="87" t="s">
        <v>4</v>
      </c>
      <c r="G30" s="88">
        <f>G31</f>
        <v>0</v>
      </c>
    </row>
    <row r="31" spans="1:7" ht="15.75">
      <c r="A31" s="65" t="s">
        <v>38</v>
      </c>
      <c r="B31" s="68" t="s">
        <v>25</v>
      </c>
      <c r="C31" s="68" t="s">
        <v>8</v>
      </c>
      <c r="D31" s="68" t="s">
        <v>35</v>
      </c>
      <c r="E31" s="68" t="s">
        <v>37</v>
      </c>
      <c r="F31" s="83" t="s">
        <v>39</v>
      </c>
      <c r="G31" s="84">
        <v>0</v>
      </c>
    </row>
    <row r="32" spans="1:7" ht="15.75">
      <c r="A32" s="69" t="s">
        <v>40</v>
      </c>
      <c r="B32" s="66" t="s">
        <v>25</v>
      </c>
      <c r="C32" s="66" t="s">
        <v>8</v>
      </c>
      <c r="D32" s="66" t="s">
        <v>41</v>
      </c>
      <c r="E32" s="66" t="s">
        <v>4</v>
      </c>
      <c r="F32" s="1" t="s">
        <v>4</v>
      </c>
      <c r="G32" s="72">
        <f>G33+G37+G40+G43+G46+G48+G50</f>
        <v>4300.9</v>
      </c>
    </row>
    <row r="33" spans="1:7" ht="63">
      <c r="A33" s="64" t="s">
        <v>42</v>
      </c>
      <c r="B33" s="67" t="s">
        <v>25</v>
      </c>
      <c r="C33" s="67" t="s">
        <v>8</v>
      </c>
      <c r="D33" s="67" t="s">
        <v>41</v>
      </c>
      <c r="E33" s="67" t="s">
        <v>43</v>
      </c>
      <c r="F33" s="87" t="s">
        <v>4</v>
      </c>
      <c r="G33" s="88">
        <f>G34</f>
        <v>0</v>
      </c>
    </row>
    <row r="34" spans="1:7" ht="49.5" customHeight="1">
      <c r="A34" s="64" t="s">
        <v>44</v>
      </c>
      <c r="B34" s="67" t="s">
        <v>25</v>
      </c>
      <c r="C34" s="67" t="s">
        <v>8</v>
      </c>
      <c r="D34" s="67" t="s">
        <v>41</v>
      </c>
      <c r="E34" s="67" t="s">
        <v>45</v>
      </c>
      <c r="F34" s="87" t="s">
        <v>4</v>
      </c>
      <c r="G34" s="88">
        <f>G35</f>
        <v>0</v>
      </c>
    </row>
    <row r="35" spans="1:7" ht="47.25">
      <c r="A35" s="64" t="s">
        <v>46</v>
      </c>
      <c r="B35" s="67" t="s">
        <v>25</v>
      </c>
      <c r="C35" s="67" t="s">
        <v>8</v>
      </c>
      <c r="D35" s="67" t="s">
        <v>41</v>
      </c>
      <c r="E35" s="67" t="s">
        <v>47</v>
      </c>
      <c r="F35" s="87" t="s">
        <v>4</v>
      </c>
      <c r="G35" s="88">
        <f>G36</f>
        <v>0</v>
      </c>
    </row>
    <row r="36" spans="1:7" ht="47.25">
      <c r="A36" s="65" t="s">
        <v>18</v>
      </c>
      <c r="B36" s="68" t="s">
        <v>25</v>
      </c>
      <c r="C36" s="68" t="s">
        <v>8</v>
      </c>
      <c r="D36" s="68" t="s">
        <v>41</v>
      </c>
      <c r="E36" s="68" t="s">
        <v>47</v>
      </c>
      <c r="F36" s="83" t="s">
        <v>19</v>
      </c>
      <c r="G36" s="84">
        <v>0</v>
      </c>
    </row>
    <row r="37" spans="1:7" ht="31.5">
      <c r="A37" s="64" t="s">
        <v>48</v>
      </c>
      <c r="B37" s="67" t="s">
        <v>25</v>
      </c>
      <c r="C37" s="67" t="s">
        <v>8</v>
      </c>
      <c r="D37" s="67" t="s">
        <v>41</v>
      </c>
      <c r="E37" s="67" t="s">
        <v>49</v>
      </c>
      <c r="F37" s="87" t="s">
        <v>4</v>
      </c>
      <c r="G37" s="88">
        <f>G38+G39</f>
        <v>226.5</v>
      </c>
    </row>
    <row r="38" spans="1:7" ht="47.25">
      <c r="A38" s="65" t="s">
        <v>16</v>
      </c>
      <c r="B38" s="68" t="s">
        <v>25</v>
      </c>
      <c r="C38" s="68" t="s">
        <v>8</v>
      </c>
      <c r="D38" s="68" t="s">
        <v>41</v>
      </c>
      <c r="E38" s="68" t="s">
        <v>49</v>
      </c>
      <c r="F38" s="83" t="s">
        <v>17</v>
      </c>
      <c r="G38" s="84">
        <v>211.1</v>
      </c>
    </row>
    <row r="39" spans="1:7" ht="47.25">
      <c r="A39" s="65" t="s">
        <v>18</v>
      </c>
      <c r="B39" s="68" t="s">
        <v>25</v>
      </c>
      <c r="C39" s="68" t="s">
        <v>8</v>
      </c>
      <c r="D39" s="68" t="s">
        <v>41</v>
      </c>
      <c r="E39" s="68" t="s">
        <v>49</v>
      </c>
      <c r="F39" s="83" t="s">
        <v>19</v>
      </c>
      <c r="G39" s="84">
        <v>15.4</v>
      </c>
    </row>
    <row r="40" spans="1:7" ht="63">
      <c r="A40" s="64" t="s">
        <v>50</v>
      </c>
      <c r="B40" s="67" t="s">
        <v>25</v>
      </c>
      <c r="C40" s="67" t="s">
        <v>8</v>
      </c>
      <c r="D40" s="67" t="s">
        <v>41</v>
      </c>
      <c r="E40" s="67" t="s">
        <v>51</v>
      </c>
      <c r="F40" s="87" t="s">
        <v>4</v>
      </c>
      <c r="G40" s="88">
        <f>G41+G42</f>
        <v>253.3</v>
      </c>
    </row>
    <row r="41" spans="1:7" ht="47.25">
      <c r="A41" s="65" t="s">
        <v>16</v>
      </c>
      <c r="B41" s="68" t="s">
        <v>25</v>
      </c>
      <c r="C41" s="68" t="s">
        <v>8</v>
      </c>
      <c r="D41" s="68" t="s">
        <v>41</v>
      </c>
      <c r="E41" s="68" t="s">
        <v>51</v>
      </c>
      <c r="F41" s="83" t="s">
        <v>17</v>
      </c>
      <c r="G41" s="84">
        <v>221.5</v>
      </c>
    </row>
    <row r="42" spans="1:7" ht="47.25">
      <c r="A42" s="65" t="s">
        <v>18</v>
      </c>
      <c r="B42" s="68" t="s">
        <v>25</v>
      </c>
      <c r="C42" s="68" t="s">
        <v>8</v>
      </c>
      <c r="D42" s="68" t="s">
        <v>41</v>
      </c>
      <c r="E42" s="68" t="s">
        <v>51</v>
      </c>
      <c r="F42" s="83" t="s">
        <v>19</v>
      </c>
      <c r="G42" s="84">
        <v>31.8</v>
      </c>
    </row>
    <row r="43" spans="1:7" ht="21" customHeight="1">
      <c r="A43" s="64" t="s">
        <v>36</v>
      </c>
      <c r="B43" s="67" t="s">
        <v>25</v>
      </c>
      <c r="C43" s="67" t="s">
        <v>8</v>
      </c>
      <c r="D43" s="67" t="s">
        <v>41</v>
      </c>
      <c r="E43" s="67" t="s">
        <v>37</v>
      </c>
      <c r="F43" s="87" t="s">
        <v>4</v>
      </c>
      <c r="G43" s="88">
        <f>G44+G45</f>
        <v>47.7</v>
      </c>
    </row>
    <row r="44" spans="1:7" ht="51" customHeight="1">
      <c r="A44" s="65" t="s">
        <v>18</v>
      </c>
      <c r="B44" s="68" t="s">
        <v>25</v>
      </c>
      <c r="C44" s="68" t="s">
        <v>8</v>
      </c>
      <c r="D44" s="68" t="s">
        <v>41</v>
      </c>
      <c r="E44" s="68" t="s">
        <v>37</v>
      </c>
      <c r="F44" s="83" t="s">
        <v>19</v>
      </c>
      <c r="G44" s="88">
        <v>4.6</v>
      </c>
    </row>
    <row r="45" spans="1:7" ht="15.75">
      <c r="A45" s="65" t="s">
        <v>52</v>
      </c>
      <c r="B45" s="68" t="s">
        <v>25</v>
      </c>
      <c r="C45" s="68" t="s">
        <v>8</v>
      </c>
      <c r="D45" s="68" t="s">
        <v>41</v>
      </c>
      <c r="E45" s="68" t="s">
        <v>37</v>
      </c>
      <c r="F45" s="83" t="s">
        <v>53</v>
      </c>
      <c r="G45" s="84">
        <f>45-1.9</f>
        <v>43.1</v>
      </c>
    </row>
    <row r="46" spans="1:7" ht="47.25">
      <c r="A46" s="64" t="s">
        <v>54</v>
      </c>
      <c r="B46" s="67" t="s">
        <v>25</v>
      </c>
      <c r="C46" s="67" t="s">
        <v>8</v>
      </c>
      <c r="D46" s="67" t="s">
        <v>41</v>
      </c>
      <c r="E46" s="67" t="s">
        <v>55</v>
      </c>
      <c r="F46" s="87" t="s">
        <v>4</v>
      </c>
      <c r="G46" s="88">
        <f>G47</f>
        <v>2957.9</v>
      </c>
    </row>
    <row r="47" spans="1:7" ht="15.75">
      <c r="A47" s="65" t="s">
        <v>56</v>
      </c>
      <c r="B47" s="68" t="s">
        <v>25</v>
      </c>
      <c r="C47" s="68" t="s">
        <v>8</v>
      </c>
      <c r="D47" s="68" t="s">
        <v>41</v>
      </c>
      <c r="E47" s="68" t="s">
        <v>55</v>
      </c>
      <c r="F47" s="3" t="s">
        <v>57</v>
      </c>
      <c r="G47" s="74">
        <v>2957.9</v>
      </c>
    </row>
    <row r="48" spans="1:7" ht="47.25">
      <c r="A48" s="64" t="s">
        <v>58</v>
      </c>
      <c r="B48" s="67" t="s">
        <v>25</v>
      </c>
      <c r="C48" s="67" t="s">
        <v>8</v>
      </c>
      <c r="D48" s="67" t="s">
        <v>41</v>
      </c>
      <c r="E48" s="67" t="s">
        <v>59</v>
      </c>
      <c r="F48" s="87" t="s">
        <v>4</v>
      </c>
      <c r="G48" s="88">
        <f>G49</f>
        <v>315.5</v>
      </c>
    </row>
    <row r="49" spans="1:7" ht="15.75">
      <c r="A49" s="65" t="s">
        <v>32</v>
      </c>
      <c r="B49" s="68" t="s">
        <v>25</v>
      </c>
      <c r="C49" s="68" t="s">
        <v>8</v>
      </c>
      <c r="D49" s="68" t="s">
        <v>41</v>
      </c>
      <c r="E49" s="68" t="s">
        <v>59</v>
      </c>
      <c r="F49" s="83" t="s">
        <v>33</v>
      </c>
      <c r="G49" s="84">
        <v>315.5</v>
      </c>
    </row>
    <row r="50" spans="1:7" ht="31.5">
      <c r="A50" s="64" t="s">
        <v>60</v>
      </c>
      <c r="B50" s="67" t="s">
        <v>25</v>
      </c>
      <c r="C50" s="67" t="s">
        <v>8</v>
      </c>
      <c r="D50" s="67" t="s">
        <v>41</v>
      </c>
      <c r="E50" s="67" t="s">
        <v>61</v>
      </c>
      <c r="F50" s="87" t="s">
        <v>4</v>
      </c>
      <c r="G50" s="88">
        <f>G51+G52+G53</f>
        <v>500</v>
      </c>
    </row>
    <row r="51" spans="1:7" ht="15.75">
      <c r="A51" s="65" t="s">
        <v>62</v>
      </c>
      <c r="B51" s="68" t="s">
        <v>25</v>
      </c>
      <c r="C51" s="68" t="s">
        <v>8</v>
      </c>
      <c r="D51" s="68" t="s">
        <v>41</v>
      </c>
      <c r="E51" s="68" t="s">
        <v>61</v>
      </c>
      <c r="F51" s="83" t="s">
        <v>63</v>
      </c>
      <c r="G51" s="84">
        <v>108.7</v>
      </c>
    </row>
    <row r="52" spans="1:7" ht="15.75">
      <c r="A52" s="65" t="s">
        <v>56</v>
      </c>
      <c r="B52" s="68" t="s">
        <v>25</v>
      </c>
      <c r="C52" s="68" t="s">
        <v>8</v>
      </c>
      <c r="D52" s="68" t="s">
        <v>41</v>
      </c>
      <c r="E52" s="68" t="s">
        <v>61</v>
      </c>
      <c r="F52" s="83" t="s">
        <v>57</v>
      </c>
      <c r="G52" s="84">
        <v>371.3</v>
      </c>
    </row>
    <row r="53" spans="1:7" ht="47.25">
      <c r="A53" s="65" t="s">
        <v>64</v>
      </c>
      <c r="B53" s="68" t="s">
        <v>25</v>
      </c>
      <c r="C53" s="68" t="s">
        <v>8</v>
      </c>
      <c r="D53" s="68" t="s">
        <v>41</v>
      </c>
      <c r="E53" s="68" t="s">
        <v>61</v>
      </c>
      <c r="F53" s="83" t="s">
        <v>65</v>
      </c>
      <c r="G53" s="84">
        <v>20</v>
      </c>
    </row>
    <row r="54" spans="1:7" ht="15.75">
      <c r="A54" s="69" t="s">
        <v>68</v>
      </c>
      <c r="B54" s="66" t="s">
        <v>25</v>
      </c>
      <c r="C54" s="66" t="s">
        <v>31</v>
      </c>
      <c r="D54" s="66" t="s">
        <v>9</v>
      </c>
      <c r="E54" s="66" t="s">
        <v>4</v>
      </c>
      <c r="F54" s="1" t="s">
        <v>4</v>
      </c>
      <c r="G54" s="72">
        <f>G55+G65+G60</f>
        <v>3837.6</v>
      </c>
    </row>
    <row r="55" spans="1:7" ht="15.75">
      <c r="A55" s="69" t="s">
        <v>69</v>
      </c>
      <c r="B55" s="66" t="s">
        <v>25</v>
      </c>
      <c r="C55" s="66" t="s">
        <v>31</v>
      </c>
      <c r="D55" s="66" t="s">
        <v>70</v>
      </c>
      <c r="E55" s="66" t="s">
        <v>4</v>
      </c>
      <c r="F55" s="1" t="s">
        <v>4</v>
      </c>
      <c r="G55" s="72">
        <f>G56</f>
        <v>35</v>
      </c>
    </row>
    <row r="56" spans="1:7" ht="63">
      <c r="A56" s="64" t="s">
        <v>498</v>
      </c>
      <c r="B56" s="67" t="s">
        <v>25</v>
      </c>
      <c r="C56" s="67" t="s">
        <v>31</v>
      </c>
      <c r="D56" s="67" t="s">
        <v>70</v>
      </c>
      <c r="E56" s="67" t="s">
        <v>71</v>
      </c>
      <c r="F56" s="87" t="s">
        <v>4</v>
      </c>
      <c r="G56" s="88">
        <f>G57</f>
        <v>35</v>
      </c>
    </row>
    <row r="57" spans="1:7" ht="31.5">
      <c r="A57" s="64" t="s">
        <v>72</v>
      </c>
      <c r="B57" s="67" t="s">
        <v>25</v>
      </c>
      <c r="C57" s="67" t="s">
        <v>31</v>
      </c>
      <c r="D57" s="67" t="s">
        <v>70</v>
      </c>
      <c r="E57" s="67" t="s">
        <v>73</v>
      </c>
      <c r="F57" s="87" t="s">
        <v>4</v>
      </c>
      <c r="G57" s="88">
        <f>G58</f>
        <v>35</v>
      </c>
    </row>
    <row r="58" spans="1:7" ht="31.5">
      <c r="A58" s="64" t="s">
        <v>74</v>
      </c>
      <c r="B58" s="67" t="s">
        <v>25</v>
      </c>
      <c r="C58" s="67" t="s">
        <v>31</v>
      </c>
      <c r="D58" s="67" t="s">
        <v>70</v>
      </c>
      <c r="E58" s="67" t="s">
        <v>75</v>
      </c>
      <c r="F58" s="87" t="s">
        <v>4</v>
      </c>
      <c r="G58" s="88">
        <f>G59</f>
        <v>35</v>
      </c>
    </row>
    <row r="59" spans="1:7" ht="63">
      <c r="A59" s="65" t="s">
        <v>66</v>
      </c>
      <c r="B59" s="68" t="s">
        <v>25</v>
      </c>
      <c r="C59" s="68" t="s">
        <v>31</v>
      </c>
      <c r="D59" s="68" t="s">
        <v>70</v>
      </c>
      <c r="E59" s="68" t="s">
        <v>75</v>
      </c>
      <c r="F59" s="83" t="s">
        <v>67</v>
      </c>
      <c r="G59" s="84">
        <v>35</v>
      </c>
    </row>
    <row r="60" spans="1:7" ht="21" customHeight="1">
      <c r="A60" s="69" t="s">
        <v>177</v>
      </c>
      <c r="B60" s="66" t="s">
        <v>25</v>
      </c>
      <c r="C60" s="66" t="s">
        <v>31</v>
      </c>
      <c r="D60" s="66" t="s">
        <v>109</v>
      </c>
      <c r="E60" s="66" t="s">
        <v>4</v>
      </c>
      <c r="F60" s="85" t="s">
        <v>4</v>
      </c>
      <c r="G60" s="86">
        <f>G61</f>
        <v>0</v>
      </c>
    </row>
    <row r="61" spans="1:7" ht="47.25">
      <c r="A61" s="64" t="s">
        <v>178</v>
      </c>
      <c r="B61" s="67" t="s">
        <v>25</v>
      </c>
      <c r="C61" s="67" t="s">
        <v>31</v>
      </c>
      <c r="D61" s="67" t="s">
        <v>109</v>
      </c>
      <c r="E61" s="67" t="s">
        <v>179</v>
      </c>
      <c r="F61" s="87" t="s">
        <v>4</v>
      </c>
      <c r="G61" s="84">
        <f>G62</f>
        <v>0</v>
      </c>
    </row>
    <row r="62" spans="1:7" ht="31.5">
      <c r="A62" s="64" t="s">
        <v>180</v>
      </c>
      <c r="B62" s="67" t="s">
        <v>25</v>
      </c>
      <c r="C62" s="67" t="s">
        <v>31</v>
      </c>
      <c r="D62" s="67" t="s">
        <v>109</v>
      </c>
      <c r="E62" s="67" t="s">
        <v>181</v>
      </c>
      <c r="F62" s="87" t="s">
        <v>4</v>
      </c>
      <c r="G62" s="84">
        <f>G63</f>
        <v>0</v>
      </c>
    </row>
    <row r="63" spans="1:7" ht="47.25">
      <c r="A63" s="100" t="s">
        <v>489</v>
      </c>
      <c r="B63" s="67" t="s">
        <v>25</v>
      </c>
      <c r="C63" s="67" t="s">
        <v>31</v>
      </c>
      <c r="D63" s="67" t="s">
        <v>109</v>
      </c>
      <c r="E63" s="67" t="s">
        <v>482</v>
      </c>
      <c r="F63" s="87" t="s">
        <v>4</v>
      </c>
      <c r="G63" s="84">
        <f>G64</f>
        <v>0</v>
      </c>
    </row>
    <row r="64" spans="1:7" ht="47.25">
      <c r="A64" s="65" t="s">
        <v>18</v>
      </c>
      <c r="B64" s="68" t="s">
        <v>25</v>
      </c>
      <c r="C64" s="68" t="s">
        <v>31</v>
      </c>
      <c r="D64" s="68" t="s">
        <v>109</v>
      </c>
      <c r="E64" s="67" t="s">
        <v>482</v>
      </c>
      <c r="F64" s="83" t="s">
        <v>19</v>
      </c>
      <c r="G64" s="84">
        <v>0</v>
      </c>
    </row>
    <row r="65" spans="1:7" ht="31.5">
      <c r="A65" s="69" t="s">
        <v>76</v>
      </c>
      <c r="B65" s="66" t="s">
        <v>25</v>
      </c>
      <c r="C65" s="66" t="s">
        <v>31</v>
      </c>
      <c r="D65" s="66" t="s">
        <v>77</v>
      </c>
      <c r="E65" s="66" t="s">
        <v>4</v>
      </c>
      <c r="F65" s="1" t="s">
        <v>4</v>
      </c>
      <c r="G65" s="72">
        <f>G66+G72+G74+G78</f>
        <v>3802.6</v>
      </c>
    </row>
    <row r="66" spans="1:7" ht="53.25" customHeight="1">
      <c r="A66" s="64" t="s">
        <v>78</v>
      </c>
      <c r="B66" s="67" t="s">
        <v>25</v>
      </c>
      <c r="C66" s="67" t="s">
        <v>31</v>
      </c>
      <c r="D66" s="67" t="s">
        <v>77</v>
      </c>
      <c r="E66" s="67" t="s">
        <v>79</v>
      </c>
      <c r="F66" s="87" t="s">
        <v>4</v>
      </c>
      <c r="G66" s="88">
        <f>G67</f>
        <v>0</v>
      </c>
    </row>
    <row r="67" spans="1:7" ht="31.5">
      <c r="A67" s="64" t="s">
        <v>80</v>
      </c>
      <c r="B67" s="67" t="s">
        <v>25</v>
      </c>
      <c r="C67" s="67" t="s">
        <v>31</v>
      </c>
      <c r="D67" s="67" t="s">
        <v>77</v>
      </c>
      <c r="E67" s="67" t="s">
        <v>81</v>
      </c>
      <c r="F67" s="87" t="s">
        <v>4</v>
      </c>
      <c r="G67" s="88">
        <f>G68+G70</f>
        <v>0</v>
      </c>
    </row>
    <row r="68" spans="1:7" ht="67.5" customHeight="1">
      <c r="A68" s="64" t="s">
        <v>82</v>
      </c>
      <c r="B68" s="67" t="s">
        <v>25</v>
      </c>
      <c r="C68" s="67" t="s">
        <v>31</v>
      </c>
      <c r="D68" s="67" t="s">
        <v>77</v>
      </c>
      <c r="E68" s="67" t="s">
        <v>83</v>
      </c>
      <c r="F68" s="87" t="s">
        <v>4</v>
      </c>
      <c r="G68" s="88">
        <f>G69</f>
        <v>0</v>
      </c>
    </row>
    <row r="69" spans="1:7" ht="47.25">
      <c r="A69" s="65" t="s">
        <v>18</v>
      </c>
      <c r="B69" s="68" t="s">
        <v>25</v>
      </c>
      <c r="C69" s="68" t="s">
        <v>31</v>
      </c>
      <c r="D69" s="68" t="s">
        <v>77</v>
      </c>
      <c r="E69" s="68" t="s">
        <v>83</v>
      </c>
      <c r="F69" s="83" t="s">
        <v>19</v>
      </c>
      <c r="G69" s="84">
        <v>0</v>
      </c>
    </row>
    <row r="70" spans="1:7" ht="31.5">
      <c r="A70" s="64" t="s">
        <v>84</v>
      </c>
      <c r="B70" s="67" t="s">
        <v>25</v>
      </c>
      <c r="C70" s="67" t="s">
        <v>31</v>
      </c>
      <c r="D70" s="67" t="s">
        <v>77</v>
      </c>
      <c r="E70" s="67" t="s">
        <v>85</v>
      </c>
      <c r="F70" s="87" t="s">
        <v>4</v>
      </c>
      <c r="G70" s="88">
        <f>G71</f>
        <v>0</v>
      </c>
    </row>
    <row r="71" spans="1:7" ht="63">
      <c r="A71" s="65" t="s">
        <v>66</v>
      </c>
      <c r="B71" s="68" t="s">
        <v>25</v>
      </c>
      <c r="C71" s="68" t="s">
        <v>31</v>
      </c>
      <c r="D71" s="68" t="s">
        <v>77</v>
      </c>
      <c r="E71" s="68" t="s">
        <v>85</v>
      </c>
      <c r="F71" s="83" t="s">
        <v>67</v>
      </c>
      <c r="G71" s="84">
        <v>0</v>
      </c>
    </row>
    <row r="72" spans="1:7" ht="31.5">
      <c r="A72" s="64" t="s">
        <v>86</v>
      </c>
      <c r="B72" s="67" t="s">
        <v>25</v>
      </c>
      <c r="C72" s="67" t="s">
        <v>31</v>
      </c>
      <c r="D72" s="67" t="s">
        <v>77</v>
      </c>
      <c r="E72" s="67" t="s">
        <v>87</v>
      </c>
      <c r="F72" s="87" t="s">
        <v>4</v>
      </c>
      <c r="G72" s="88">
        <f>G73</f>
        <v>0</v>
      </c>
    </row>
    <row r="73" spans="1:7" ht="47.25">
      <c r="A73" s="65" t="s">
        <v>18</v>
      </c>
      <c r="B73" s="68" t="s">
        <v>25</v>
      </c>
      <c r="C73" s="68" t="s">
        <v>31</v>
      </c>
      <c r="D73" s="68" t="s">
        <v>77</v>
      </c>
      <c r="E73" s="68" t="s">
        <v>87</v>
      </c>
      <c r="F73" s="83" t="s">
        <v>19</v>
      </c>
      <c r="G73" s="84">
        <v>0</v>
      </c>
    </row>
    <row r="74" spans="1:7" ht="63">
      <c r="A74" s="64" t="s">
        <v>88</v>
      </c>
      <c r="B74" s="67" t="s">
        <v>25</v>
      </c>
      <c r="C74" s="67" t="s">
        <v>31</v>
      </c>
      <c r="D74" s="67" t="s">
        <v>77</v>
      </c>
      <c r="E74" s="67" t="s">
        <v>89</v>
      </c>
      <c r="F74" s="87" t="s">
        <v>4</v>
      </c>
      <c r="G74" s="89">
        <f>G75+G76+G77</f>
        <v>3549.5</v>
      </c>
    </row>
    <row r="75" spans="1:7" ht="31.5">
      <c r="A75" s="65" t="s">
        <v>90</v>
      </c>
      <c r="B75" s="68" t="s">
        <v>25</v>
      </c>
      <c r="C75" s="68" t="s">
        <v>31</v>
      </c>
      <c r="D75" s="68" t="s">
        <v>77</v>
      </c>
      <c r="E75" s="68" t="s">
        <v>89</v>
      </c>
      <c r="F75" s="83" t="s">
        <v>91</v>
      </c>
      <c r="G75" s="84">
        <v>3197.3</v>
      </c>
    </row>
    <row r="76" spans="1:7" ht="47.25">
      <c r="A76" s="65" t="s">
        <v>18</v>
      </c>
      <c r="B76" s="68" t="s">
        <v>25</v>
      </c>
      <c r="C76" s="68" t="s">
        <v>31</v>
      </c>
      <c r="D76" s="68" t="s">
        <v>77</v>
      </c>
      <c r="E76" s="68" t="s">
        <v>89</v>
      </c>
      <c r="F76" s="83" t="s">
        <v>19</v>
      </c>
      <c r="G76" s="84">
        <v>186.8</v>
      </c>
    </row>
    <row r="77" spans="1:7" ht="21" customHeight="1">
      <c r="A77" s="65" t="s">
        <v>20</v>
      </c>
      <c r="B77" s="68" t="s">
        <v>25</v>
      </c>
      <c r="C77" s="68" t="s">
        <v>31</v>
      </c>
      <c r="D77" s="68" t="s">
        <v>77</v>
      </c>
      <c r="E77" s="68" t="s">
        <v>89</v>
      </c>
      <c r="F77" s="83" t="s">
        <v>21</v>
      </c>
      <c r="G77" s="84">
        <v>165.4</v>
      </c>
    </row>
    <row r="78" spans="1:7" ht="31.5">
      <c r="A78" s="64" t="s">
        <v>92</v>
      </c>
      <c r="B78" s="67" t="s">
        <v>25</v>
      </c>
      <c r="C78" s="67" t="s">
        <v>31</v>
      </c>
      <c r="D78" s="67" t="s">
        <v>77</v>
      </c>
      <c r="E78" s="67" t="s">
        <v>93</v>
      </c>
      <c r="F78" s="87" t="s">
        <v>4</v>
      </c>
      <c r="G78" s="88">
        <f>G79</f>
        <v>253.1</v>
      </c>
    </row>
    <row r="79" spans="1:7" ht="47.25">
      <c r="A79" s="65" t="s">
        <v>18</v>
      </c>
      <c r="B79" s="68" t="s">
        <v>25</v>
      </c>
      <c r="C79" s="68" t="s">
        <v>31</v>
      </c>
      <c r="D79" s="68" t="s">
        <v>77</v>
      </c>
      <c r="E79" s="68" t="s">
        <v>93</v>
      </c>
      <c r="F79" s="83" t="s">
        <v>19</v>
      </c>
      <c r="G79" s="84">
        <v>253.1</v>
      </c>
    </row>
    <row r="80" spans="1:7" ht="31.5">
      <c r="A80" s="69" t="s">
        <v>94</v>
      </c>
      <c r="B80" s="66" t="s">
        <v>25</v>
      </c>
      <c r="C80" s="66" t="s">
        <v>70</v>
      </c>
      <c r="D80" s="66" t="s">
        <v>9</v>
      </c>
      <c r="E80" s="66" t="s">
        <v>4</v>
      </c>
      <c r="F80" s="85" t="s">
        <v>4</v>
      </c>
      <c r="G80" s="86">
        <f>G81+G84+G91</f>
        <v>27579.5</v>
      </c>
    </row>
    <row r="81" spans="1:7" ht="15.75">
      <c r="A81" s="69" t="s">
        <v>95</v>
      </c>
      <c r="B81" s="66" t="s">
        <v>25</v>
      </c>
      <c r="C81" s="66" t="s">
        <v>70</v>
      </c>
      <c r="D81" s="66" t="s">
        <v>8</v>
      </c>
      <c r="E81" s="66" t="s">
        <v>4</v>
      </c>
      <c r="F81" s="85" t="s">
        <v>4</v>
      </c>
      <c r="G81" s="86">
        <f>G82</f>
        <v>27579.5</v>
      </c>
    </row>
    <row r="82" spans="1:7" ht="31.5">
      <c r="A82" s="64" t="s">
        <v>96</v>
      </c>
      <c r="B82" s="67" t="s">
        <v>25</v>
      </c>
      <c r="C82" s="67" t="s">
        <v>70</v>
      </c>
      <c r="D82" s="67" t="s">
        <v>8</v>
      </c>
      <c r="E82" s="67" t="s">
        <v>97</v>
      </c>
      <c r="F82" s="87" t="s">
        <v>4</v>
      </c>
      <c r="G82" s="88">
        <f>G83</f>
        <v>27579.5</v>
      </c>
    </row>
    <row r="83" spans="1:7" ht="15.75">
      <c r="A83" s="65" t="s">
        <v>98</v>
      </c>
      <c r="B83" s="68" t="s">
        <v>25</v>
      </c>
      <c r="C83" s="68" t="s">
        <v>70</v>
      </c>
      <c r="D83" s="68" t="s">
        <v>8</v>
      </c>
      <c r="E83" s="68" t="s">
        <v>97</v>
      </c>
      <c r="F83" s="83" t="s">
        <v>99</v>
      </c>
      <c r="G83" s="84">
        <v>27579.5</v>
      </c>
    </row>
    <row r="84" spans="1:7" ht="15.75">
      <c r="A84" s="69" t="s">
        <v>100</v>
      </c>
      <c r="B84" s="66" t="s">
        <v>25</v>
      </c>
      <c r="C84" s="66" t="s">
        <v>70</v>
      </c>
      <c r="D84" s="66" t="s">
        <v>27</v>
      </c>
      <c r="E84" s="66" t="s">
        <v>4</v>
      </c>
      <c r="F84" s="85" t="s">
        <v>4</v>
      </c>
      <c r="G84" s="86">
        <f>G85+G89</f>
        <v>0</v>
      </c>
    </row>
    <row r="85" spans="1:7" ht="63">
      <c r="A85" s="64" t="s">
        <v>484</v>
      </c>
      <c r="B85" s="67" t="s">
        <v>25</v>
      </c>
      <c r="C85" s="67" t="s">
        <v>70</v>
      </c>
      <c r="D85" s="67" t="s">
        <v>27</v>
      </c>
      <c r="E85" s="67" t="s">
        <v>101</v>
      </c>
      <c r="F85" s="87" t="s">
        <v>4</v>
      </c>
      <c r="G85" s="88">
        <f>G86</f>
        <v>0</v>
      </c>
    </row>
    <row r="86" spans="1:7" ht="47.25">
      <c r="A86" s="64" t="s">
        <v>485</v>
      </c>
      <c r="B86" s="67" t="s">
        <v>25</v>
      </c>
      <c r="C86" s="67" t="s">
        <v>70</v>
      </c>
      <c r="D86" s="67" t="s">
        <v>27</v>
      </c>
      <c r="E86" s="67" t="s">
        <v>102</v>
      </c>
      <c r="F86" s="87" t="s">
        <v>4</v>
      </c>
      <c r="G86" s="88">
        <f>G87</f>
        <v>0</v>
      </c>
    </row>
    <row r="87" spans="1:7" ht="31.5">
      <c r="A87" s="64" t="s">
        <v>103</v>
      </c>
      <c r="B87" s="67" t="s">
        <v>25</v>
      </c>
      <c r="C87" s="67" t="s">
        <v>70</v>
      </c>
      <c r="D87" s="67" t="s">
        <v>27</v>
      </c>
      <c r="E87" s="67" t="s">
        <v>104</v>
      </c>
      <c r="F87" s="87" t="s">
        <v>4</v>
      </c>
      <c r="G87" s="88">
        <f>G88</f>
        <v>0</v>
      </c>
    </row>
    <row r="88" spans="1:7" ht="15.75">
      <c r="A88" s="65" t="s">
        <v>98</v>
      </c>
      <c r="B88" s="68" t="s">
        <v>25</v>
      </c>
      <c r="C88" s="68" t="s">
        <v>70</v>
      </c>
      <c r="D88" s="68" t="s">
        <v>27</v>
      </c>
      <c r="E88" s="68" t="s">
        <v>104</v>
      </c>
      <c r="F88" s="83" t="s">
        <v>99</v>
      </c>
      <c r="G88" s="84">
        <v>0</v>
      </c>
    </row>
    <row r="89" spans="1:7" ht="31.5">
      <c r="A89" s="64" t="s">
        <v>103</v>
      </c>
      <c r="B89" s="67" t="s">
        <v>25</v>
      </c>
      <c r="C89" s="67" t="s">
        <v>70</v>
      </c>
      <c r="D89" s="67" t="s">
        <v>27</v>
      </c>
      <c r="E89" s="67" t="s">
        <v>105</v>
      </c>
      <c r="F89" s="87" t="s">
        <v>4</v>
      </c>
      <c r="G89" s="88">
        <f>G90</f>
        <v>0</v>
      </c>
    </row>
    <row r="90" spans="1:7" ht="15.75">
      <c r="A90" s="65" t="s">
        <v>98</v>
      </c>
      <c r="B90" s="68" t="s">
        <v>25</v>
      </c>
      <c r="C90" s="68" t="s">
        <v>70</v>
      </c>
      <c r="D90" s="68" t="s">
        <v>27</v>
      </c>
      <c r="E90" s="68" t="s">
        <v>105</v>
      </c>
      <c r="F90" s="83" t="s">
        <v>99</v>
      </c>
      <c r="G90" s="84">
        <v>0</v>
      </c>
    </row>
    <row r="91" spans="1:7" ht="31.5">
      <c r="A91" s="69" t="s">
        <v>213</v>
      </c>
      <c r="B91" s="66" t="s">
        <v>25</v>
      </c>
      <c r="C91" s="66" t="s">
        <v>70</v>
      </c>
      <c r="D91" s="66" t="s">
        <v>70</v>
      </c>
      <c r="E91" s="66" t="s">
        <v>4</v>
      </c>
      <c r="F91" s="83"/>
      <c r="G91" s="86">
        <f>G92</f>
        <v>0</v>
      </c>
    </row>
    <row r="92" spans="1:7" ht="63">
      <c r="A92" s="64" t="s">
        <v>484</v>
      </c>
      <c r="B92" s="67" t="s">
        <v>25</v>
      </c>
      <c r="C92" s="67" t="s">
        <v>70</v>
      </c>
      <c r="D92" s="67" t="s">
        <v>70</v>
      </c>
      <c r="E92" s="67" t="s">
        <v>101</v>
      </c>
      <c r="F92" s="83"/>
      <c r="G92" s="84">
        <f>G93</f>
        <v>0</v>
      </c>
    </row>
    <row r="93" spans="1:7" ht="47.25">
      <c r="A93" s="64" t="s">
        <v>486</v>
      </c>
      <c r="B93" s="67" t="s">
        <v>25</v>
      </c>
      <c r="C93" s="67" t="s">
        <v>70</v>
      </c>
      <c r="D93" s="67" t="s">
        <v>70</v>
      </c>
      <c r="E93" s="67" t="s">
        <v>214</v>
      </c>
      <c r="F93" s="83"/>
      <c r="G93" s="84">
        <f>G94</f>
        <v>0</v>
      </c>
    </row>
    <row r="94" spans="1:7" ht="47.25">
      <c r="A94" s="100" t="s">
        <v>487</v>
      </c>
      <c r="B94" s="67" t="s">
        <v>25</v>
      </c>
      <c r="C94" s="67" t="s">
        <v>70</v>
      </c>
      <c r="D94" s="67" t="s">
        <v>70</v>
      </c>
      <c r="E94" s="67" t="s">
        <v>483</v>
      </c>
      <c r="F94" s="83"/>
      <c r="G94" s="84">
        <f>G95</f>
        <v>0</v>
      </c>
    </row>
    <row r="95" spans="1:7" ht="15.75">
      <c r="A95" s="65" t="s">
        <v>98</v>
      </c>
      <c r="B95" s="67" t="s">
        <v>25</v>
      </c>
      <c r="C95" s="67" t="s">
        <v>70</v>
      </c>
      <c r="D95" s="67" t="s">
        <v>70</v>
      </c>
      <c r="E95" s="67" t="s">
        <v>483</v>
      </c>
      <c r="F95" s="83" t="s">
        <v>99</v>
      </c>
      <c r="G95" s="84">
        <v>0</v>
      </c>
    </row>
    <row r="96" spans="1:7" ht="15.75">
      <c r="A96" s="69" t="s">
        <v>106</v>
      </c>
      <c r="B96" s="66" t="s">
        <v>25</v>
      </c>
      <c r="C96" s="66" t="s">
        <v>107</v>
      </c>
      <c r="D96" s="66" t="s">
        <v>9</v>
      </c>
      <c r="E96" s="66" t="s">
        <v>4</v>
      </c>
      <c r="F96" s="85" t="s">
        <v>4</v>
      </c>
      <c r="G96" s="86">
        <f>G97</f>
        <v>4107.4</v>
      </c>
    </row>
    <row r="97" spans="1:7" ht="15.75">
      <c r="A97" s="69" t="s">
        <v>108</v>
      </c>
      <c r="B97" s="66" t="s">
        <v>25</v>
      </c>
      <c r="C97" s="66" t="s">
        <v>107</v>
      </c>
      <c r="D97" s="66" t="s">
        <v>109</v>
      </c>
      <c r="E97" s="66" t="s">
        <v>4</v>
      </c>
      <c r="F97" s="85" t="s">
        <v>4</v>
      </c>
      <c r="G97" s="86">
        <f>G98+G102</f>
        <v>4107.4</v>
      </c>
    </row>
    <row r="98" spans="1:7" ht="47.25">
      <c r="A98" s="64" t="s">
        <v>110</v>
      </c>
      <c r="B98" s="67" t="s">
        <v>25</v>
      </c>
      <c r="C98" s="67" t="s">
        <v>107</v>
      </c>
      <c r="D98" s="67" t="s">
        <v>109</v>
      </c>
      <c r="E98" s="67" t="s">
        <v>111</v>
      </c>
      <c r="F98" s="87" t="s">
        <v>4</v>
      </c>
      <c r="G98" s="88">
        <f>G99</f>
        <v>3513.6</v>
      </c>
    </row>
    <row r="99" spans="1:7" ht="47.25">
      <c r="A99" s="64" t="s">
        <v>112</v>
      </c>
      <c r="B99" s="67" t="s">
        <v>25</v>
      </c>
      <c r="C99" s="67" t="s">
        <v>107</v>
      </c>
      <c r="D99" s="67" t="s">
        <v>109</v>
      </c>
      <c r="E99" s="67" t="s">
        <v>113</v>
      </c>
      <c r="F99" s="87" t="s">
        <v>4</v>
      </c>
      <c r="G99" s="88">
        <f>G100</f>
        <v>3513.6</v>
      </c>
    </row>
    <row r="100" spans="1:7" ht="31.5">
      <c r="A100" s="64" t="s">
        <v>103</v>
      </c>
      <c r="B100" s="67" t="s">
        <v>25</v>
      </c>
      <c r="C100" s="67" t="s">
        <v>107</v>
      </c>
      <c r="D100" s="67" t="s">
        <v>109</v>
      </c>
      <c r="E100" s="67" t="s">
        <v>114</v>
      </c>
      <c r="F100" s="87" t="s">
        <v>4</v>
      </c>
      <c r="G100" s="88">
        <f>G101</f>
        <v>3513.6</v>
      </c>
    </row>
    <row r="101" spans="1:7" ht="15.75">
      <c r="A101" s="65" t="s">
        <v>98</v>
      </c>
      <c r="B101" s="68" t="s">
        <v>25</v>
      </c>
      <c r="C101" s="68" t="s">
        <v>107</v>
      </c>
      <c r="D101" s="68" t="s">
        <v>109</v>
      </c>
      <c r="E101" s="68" t="s">
        <v>114</v>
      </c>
      <c r="F101" s="83" t="s">
        <v>99</v>
      </c>
      <c r="G101" s="84">
        <v>3513.6</v>
      </c>
    </row>
    <row r="102" spans="1:7" ht="47.25">
      <c r="A102" s="64" t="s">
        <v>115</v>
      </c>
      <c r="B102" s="67" t="s">
        <v>25</v>
      </c>
      <c r="C102" s="67" t="s">
        <v>107</v>
      </c>
      <c r="D102" s="67" t="s">
        <v>109</v>
      </c>
      <c r="E102" s="67" t="s">
        <v>116</v>
      </c>
      <c r="F102" s="87" t="s">
        <v>4</v>
      </c>
      <c r="G102" s="88">
        <f>G103+G104</f>
        <v>593.8</v>
      </c>
    </row>
    <row r="103" spans="1:7" ht="47.25">
      <c r="A103" s="65" t="s">
        <v>16</v>
      </c>
      <c r="B103" s="68" t="s">
        <v>25</v>
      </c>
      <c r="C103" s="68" t="s">
        <v>107</v>
      </c>
      <c r="D103" s="68" t="s">
        <v>109</v>
      </c>
      <c r="E103" s="68" t="s">
        <v>116</v>
      </c>
      <c r="F103" s="83" t="s">
        <v>17</v>
      </c>
      <c r="G103" s="84">
        <v>508.6</v>
      </c>
    </row>
    <row r="104" spans="1:7" ht="47.25">
      <c r="A104" s="65" t="s">
        <v>18</v>
      </c>
      <c r="B104" s="68" t="s">
        <v>25</v>
      </c>
      <c r="C104" s="68" t="s">
        <v>107</v>
      </c>
      <c r="D104" s="68" t="s">
        <v>109</v>
      </c>
      <c r="E104" s="68" t="s">
        <v>116</v>
      </c>
      <c r="F104" s="83" t="s">
        <v>19</v>
      </c>
      <c r="G104" s="84">
        <v>85.2</v>
      </c>
    </row>
    <row r="105" spans="1:7" ht="15.75">
      <c r="A105" s="69" t="s">
        <v>117</v>
      </c>
      <c r="B105" s="66" t="s">
        <v>25</v>
      </c>
      <c r="C105" s="66" t="s">
        <v>118</v>
      </c>
      <c r="D105" s="66" t="s">
        <v>9</v>
      </c>
      <c r="E105" s="66" t="s">
        <v>4</v>
      </c>
      <c r="F105" s="85" t="s">
        <v>4</v>
      </c>
      <c r="G105" s="86">
        <f>G106</f>
        <v>1400</v>
      </c>
    </row>
    <row r="106" spans="1:7" ht="15.75">
      <c r="A106" s="69" t="s">
        <v>119</v>
      </c>
      <c r="B106" s="66" t="s">
        <v>25</v>
      </c>
      <c r="C106" s="66" t="s">
        <v>118</v>
      </c>
      <c r="D106" s="66" t="s">
        <v>8</v>
      </c>
      <c r="E106" s="66" t="s">
        <v>4</v>
      </c>
      <c r="F106" s="85" t="s">
        <v>4</v>
      </c>
      <c r="G106" s="86">
        <f>G107</f>
        <v>1400</v>
      </c>
    </row>
    <row r="107" spans="1:7" ht="47.25">
      <c r="A107" s="64" t="s">
        <v>120</v>
      </c>
      <c r="B107" s="67" t="s">
        <v>25</v>
      </c>
      <c r="C107" s="67" t="s">
        <v>118</v>
      </c>
      <c r="D107" s="67" t="s">
        <v>8</v>
      </c>
      <c r="E107" s="67" t="s">
        <v>121</v>
      </c>
      <c r="F107" s="87" t="s">
        <v>4</v>
      </c>
      <c r="G107" s="88">
        <f>G108</f>
        <v>1400</v>
      </c>
    </row>
    <row r="108" spans="1:7" ht="47.25">
      <c r="A108" s="64" t="s">
        <v>122</v>
      </c>
      <c r="B108" s="67" t="s">
        <v>25</v>
      </c>
      <c r="C108" s="67" t="s">
        <v>118</v>
      </c>
      <c r="D108" s="67" t="s">
        <v>8</v>
      </c>
      <c r="E108" s="67" t="s">
        <v>123</v>
      </c>
      <c r="F108" s="87" t="s">
        <v>4</v>
      </c>
      <c r="G108" s="88">
        <f>G109</f>
        <v>1400</v>
      </c>
    </row>
    <row r="109" spans="1:7" ht="31.5">
      <c r="A109" s="64" t="s">
        <v>103</v>
      </c>
      <c r="B109" s="67" t="s">
        <v>25</v>
      </c>
      <c r="C109" s="67" t="s">
        <v>118</v>
      </c>
      <c r="D109" s="67" t="s">
        <v>8</v>
      </c>
      <c r="E109" s="67" t="s">
        <v>124</v>
      </c>
      <c r="F109" s="87" t="s">
        <v>4</v>
      </c>
      <c r="G109" s="88">
        <f>G110</f>
        <v>1400</v>
      </c>
    </row>
    <row r="110" spans="1:7" ht="15.75">
      <c r="A110" s="65" t="s">
        <v>98</v>
      </c>
      <c r="B110" s="68" t="s">
        <v>25</v>
      </c>
      <c r="C110" s="68" t="s">
        <v>118</v>
      </c>
      <c r="D110" s="68" t="s">
        <v>8</v>
      </c>
      <c r="E110" s="68" t="s">
        <v>124</v>
      </c>
      <c r="F110" s="83" t="s">
        <v>99</v>
      </c>
      <c r="G110" s="84">
        <v>1400</v>
      </c>
    </row>
    <row r="111" spans="1:7" ht="15.75">
      <c r="A111" s="69" t="s">
        <v>125</v>
      </c>
      <c r="B111" s="66" t="s">
        <v>25</v>
      </c>
      <c r="C111" s="66" t="s">
        <v>126</v>
      </c>
      <c r="D111" s="66" t="s">
        <v>9</v>
      </c>
      <c r="E111" s="66" t="s">
        <v>4</v>
      </c>
      <c r="F111" s="85" t="s">
        <v>4</v>
      </c>
      <c r="G111" s="86">
        <f>G112+G115</f>
        <v>2187.3</v>
      </c>
    </row>
    <row r="112" spans="1:7" ht="15.75">
      <c r="A112" s="69" t="s">
        <v>127</v>
      </c>
      <c r="B112" s="66" t="s">
        <v>25</v>
      </c>
      <c r="C112" s="66" t="s">
        <v>126</v>
      </c>
      <c r="D112" s="66" t="s">
        <v>8</v>
      </c>
      <c r="E112" s="66" t="s">
        <v>4</v>
      </c>
      <c r="F112" s="85" t="s">
        <v>4</v>
      </c>
      <c r="G112" s="86">
        <f>G113</f>
        <v>639.4</v>
      </c>
    </row>
    <row r="113" spans="1:7" ht="31.5">
      <c r="A113" s="64" t="s">
        <v>128</v>
      </c>
      <c r="B113" s="67" t="s">
        <v>25</v>
      </c>
      <c r="C113" s="67" t="s">
        <v>126</v>
      </c>
      <c r="D113" s="67" t="s">
        <v>8</v>
      </c>
      <c r="E113" s="67" t="s">
        <v>129</v>
      </c>
      <c r="F113" s="87" t="s">
        <v>4</v>
      </c>
      <c r="G113" s="88">
        <f>G114</f>
        <v>639.4</v>
      </c>
    </row>
    <row r="114" spans="1:7" ht="47.25">
      <c r="A114" s="65" t="s">
        <v>130</v>
      </c>
      <c r="B114" s="68" t="s">
        <v>25</v>
      </c>
      <c r="C114" s="68" t="s">
        <v>126</v>
      </c>
      <c r="D114" s="68" t="s">
        <v>8</v>
      </c>
      <c r="E114" s="68" t="s">
        <v>129</v>
      </c>
      <c r="F114" s="83" t="s">
        <v>131</v>
      </c>
      <c r="G114" s="84">
        <v>639.4</v>
      </c>
    </row>
    <row r="115" spans="1:7" ht="15.75">
      <c r="A115" s="69" t="s">
        <v>132</v>
      </c>
      <c r="B115" s="66" t="s">
        <v>25</v>
      </c>
      <c r="C115" s="66" t="s">
        <v>126</v>
      </c>
      <c r="D115" s="66" t="s">
        <v>11</v>
      </c>
      <c r="E115" s="66" t="s">
        <v>4</v>
      </c>
      <c r="F115" s="85" t="s">
        <v>4</v>
      </c>
      <c r="G115" s="86">
        <f>G116+G120+G122</f>
        <v>1547.9</v>
      </c>
    </row>
    <row r="116" spans="1:7" ht="52.5" customHeight="1">
      <c r="A116" s="64" t="s">
        <v>133</v>
      </c>
      <c r="B116" s="67" t="s">
        <v>25</v>
      </c>
      <c r="C116" s="67" t="s">
        <v>126</v>
      </c>
      <c r="D116" s="67" t="s">
        <v>11</v>
      </c>
      <c r="E116" s="67" t="s">
        <v>134</v>
      </c>
      <c r="F116" s="87" t="s">
        <v>4</v>
      </c>
      <c r="G116" s="88">
        <f>G117</f>
        <v>270</v>
      </c>
    </row>
    <row r="117" spans="1:7" ht="31.5">
      <c r="A117" s="64" t="s">
        <v>135</v>
      </c>
      <c r="B117" s="67" t="s">
        <v>25</v>
      </c>
      <c r="C117" s="67" t="s">
        <v>126</v>
      </c>
      <c r="D117" s="67" t="s">
        <v>11</v>
      </c>
      <c r="E117" s="67" t="s">
        <v>136</v>
      </c>
      <c r="F117" s="87" t="s">
        <v>4</v>
      </c>
      <c r="G117" s="88">
        <f>G118</f>
        <v>270</v>
      </c>
    </row>
    <row r="118" spans="1:7" ht="47.25">
      <c r="A118" s="64" t="s">
        <v>46</v>
      </c>
      <c r="B118" s="67" t="s">
        <v>25</v>
      </c>
      <c r="C118" s="67" t="s">
        <v>126</v>
      </c>
      <c r="D118" s="67" t="s">
        <v>11</v>
      </c>
      <c r="E118" s="67" t="s">
        <v>137</v>
      </c>
      <c r="F118" s="87" t="s">
        <v>4</v>
      </c>
      <c r="G118" s="88">
        <f>G119</f>
        <v>270</v>
      </c>
    </row>
    <row r="119" spans="1:7" ht="31.5">
      <c r="A119" s="65" t="s">
        <v>138</v>
      </c>
      <c r="B119" s="68" t="s">
        <v>25</v>
      </c>
      <c r="C119" s="68" t="s">
        <v>126</v>
      </c>
      <c r="D119" s="68" t="s">
        <v>11</v>
      </c>
      <c r="E119" s="68" t="s">
        <v>137</v>
      </c>
      <c r="F119" s="83" t="s">
        <v>139</v>
      </c>
      <c r="G119" s="84">
        <v>270</v>
      </c>
    </row>
    <row r="120" spans="1:7" ht="78.75">
      <c r="A120" s="64" t="s">
        <v>140</v>
      </c>
      <c r="B120" s="67" t="s">
        <v>25</v>
      </c>
      <c r="C120" s="67" t="s">
        <v>126</v>
      </c>
      <c r="D120" s="67" t="s">
        <v>11</v>
      </c>
      <c r="E120" s="67" t="s">
        <v>141</v>
      </c>
      <c r="F120" s="87" t="s">
        <v>4</v>
      </c>
      <c r="G120" s="88">
        <f>G121</f>
        <v>1082.9</v>
      </c>
    </row>
    <row r="121" spans="1:7" ht="47.25">
      <c r="A121" s="65" t="s">
        <v>64</v>
      </c>
      <c r="B121" s="68" t="s">
        <v>25</v>
      </c>
      <c r="C121" s="68" t="s">
        <v>126</v>
      </c>
      <c r="D121" s="68" t="s">
        <v>11</v>
      </c>
      <c r="E121" s="68" t="s">
        <v>141</v>
      </c>
      <c r="F121" s="83" t="s">
        <v>65</v>
      </c>
      <c r="G121" s="84">
        <v>1082.9</v>
      </c>
    </row>
    <row r="122" spans="1:7" ht="19.5" customHeight="1">
      <c r="A122" s="64" t="s">
        <v>36</v>
      </c>
      <c r="B122" s="67" t="s">
        <v>25</v>
      </c>
      <c r="C122" s="67" t="s">
        <v>126</v>
      </c>
      <c r="D122" s="67" t="s">
        <v>11</v>
      </c>
      <c r="E122" s="67" t="s">
        <v>37</v>
      </c>
      <c r="F122" s="87" t="s">
        <v>4</v>
      </c>
      <c r="G122" s="88">
        <f>G123</f>
        <v>195</v>
      </c>
    </row>
    <row r="123" spans="1:7" ht="15.75">
      <c r="A123" s="65" t="s">
        <v>52</v>
      </c>
      <c r="B123" s="68" t="s">
        <v>25</v>
      </c>
      <c r="C123" s="68" t="s">
        <v>126</v>
      </c>
      <c r="D123" s="68" t="s">
        <v>11</v>
      </c>
      <c r="E123" s="68" t="s">
        <v>37</v>
      </c>
      <c r="F123" s="83" t="s">
        <v>53</v>
      </c>
      <c r="G123" s="84">
        <v>195</v>
      </c>
    </row>
    <row r="124" spans="1:7" ht="63">
      <c r="A124" s="69" t="s">
        <v>142</v>
      </c>
      <c r="B124" s="66" t="s">
        <v>143</v>
      </c>
      <c r="C124" s="66" t="s">
        <v>4</v>
      </c>
      <c r="D124" s="66" t="s">
        <v>4</v>
      </c>
      <c r="E124" s="66" t="s">
        <v>4</v>
      </c>
      <c r="F124" s="85" t="s">
        <v>4</v>
      </c>
      <c r="G124" s="102">
        <f>G125+G131</f>
        <v>9313.5</v>
      </c>
    </row>
    <row r="125" spans="1:7" ht="31.5">
      <c r="A125" s="69" t="s">
        <v>7</v>
      </c>
      <c r="B125" s="66" t="s">
        <v>143</v>
      </c>
      <c r="C125" s="66" t="s">
        <v>8</v>
      </c>
      <c r="D125" s="66" t="s">
        <v>9</v>
      </c>
      <c r="E125" s="66" t="s">
        <v>4</v>
      </c>
      <c r="F125" s="85" t="s">
        <v>4</v>
      </c>
      <c r="G125" s="86">
        <f>G126</f>
        <v>5319.3</v>
      </c>
    </row>
    <row r="126" spans="1:7" ht="67.5" customHeight="1">
      <c r="A126" s="69" t="s">
        <v>144</v>
      </c>
      <c r="B126" s="66" t="s">
        <v>143</v>
      </c>
      <c r="C126" s="66" t="s">
        <v>8</v>
      </c>
      <c r="D126" s="66" t="s">
        <v>145</v>
      </c>
      <c r="E126" s="66" t="s">
        <v>4</v>
      </c>
      <c r="F126" s="85" t="s">
        <v>4</v>
      </c>
      <c r="G126" s="86">
        <f>G127</f>
        <v>5319.3</v>
      </c>
    </row>
    <row r="127" spans="1:7" ht="15.75">
      <c r="A127" s="64" t="s">
        <v>14</v>
      </c>
      <c r="B127" s="67" t="s">
        <v>143</v>
      </c>
      <c r="C127" s="67" t="s">
        <v>8</v>
      </c>
      <c r="D127" s="67" t="s">
        <v>145</v>
      </c>
      <c r="E127" s="67" t="s">
        <v>15</v>
      </c>
      <c r="F127" s="87" t="s">
        <v>4</v>
      </c>
      <c r="G127" s="88">
        <f>G128+G129+G130</f>
        <v>5319.3</v>
      </c>
    </row>
    <row r="128" spans="1:7" ht="47.25">
      <c r="A128" s="65" t="s">
        <v>16</v>
      </c>
      <c r="B128" s="68" t="s">
        <v>143</v>
      </c>
      <c r="C128" s="68" t="s">
        <v>8</v>
      </c>
      <c r="D128" s="68" t="s">
        <v>145</v>
      </c>
      <c r="E128" s="68" t="s">
        <v>15</v>
      </c>
      <c r="F128" s="83" t="s">
        <v>17</v>
      </c>
      <c r="G128" s="84">
        <v>4998.2</v>
      </c>
    </row>
    <row r="129" spans="1:7" ht="47.25">
      <c r="A129" s="65" t="s">
        <v>18</v>
      </c>
      <c r="B129" s="68" t="s">
        <v>143</v>
      </c>
      <c r="C129" s="68" t="s">
        <v>8</v>
      </c>
      <c r="D129" s="68" t="s">
        <v>145</v>
      </c>
      <c r="E129" s="68" t="s">
        <v>15</v>
      </c>
      <c r="F129" s="83" t="s">
        <v>19</v>
      </c>
      <c r="G129" s="84">
        <v>317.1</v>
      </c>
    </row>
    <row r="130" spans="1:7" ht="18" customHeight="1">
      <c r="A130" s="65" t="s">
        <v>20</v>
      </c>
      <c r="B130" s="68" t="s">
        <v>143</v>
      </c>
      <c r="C130" s="68" t="s">
        <v>8</v>
      </c>
      <c r="D130" s="68" t="s">
        <v>145</v>
      </c>
      <c r="E130" s="68" t="s">
        <v>15</v>
      </c>
      <c r="F130" s="83" t="s">
        <v>21</v>
      </c>
      <c r="G130" s="84">
        <v>4</v>
      </c>
    </row>
    <row r="131" spans="1:7" ht="47.25">
      <c r="A131" s="69" t="s">
        <v>146</v>
      </c>
      <c r="B131" s="66" t="s">
        <v>143</v>
      </c>
      <c r="C131" s="66" t="s">
        <v>41</v>
      </c>
      <c r="D131" s="66" t="s">
        <v>9</v>
      </c>
      <c r="E131" s="66" t="s">
        <v>4</v>
      </c>
      <c r="F131" s="85" t="s">
        <v>4</v>
      </c>
      <c r="G131" s="86">
        <f>G132</f>
        <v>3994.2</v>
      </c>
    </row>
    <row r="132" spans="1:7" ht="31.5">
      <c r="A132" s="69" t="s">
        <v>147</v>
      </c>
      <c r="B132" s="66" t="s">
        <v>143</v>
      </c>
      <c r="C132" s="66" t="s">
        <v>41</v>
      </c>
      <c r="D132" s="66" t="s">
        <v>8</v>
      </c>
      <c r="E132" s="66" t="s">
        <v>4</v>
      </c>
      <c r="F132" s="85" t="s">
        <v>4</v>
      </c>
      <c r="G132" s="86">
        <f>G133</f>
        <v>3994.2</v>
      </c>
    </row>
    <row r="133" spans="1:7" ht="31.5">
      <c r="A133" s="64" t="s">
        <v>148</v>
      </c>
      <c r="B133" s="67" t="s">
        <v>143</v>
      </c>
      <c r="C133" s="67" t="s">
        <v>41</v>
      </c>
      <c r="D133" s="67" t="s">
        <v>8</v>
      </c>
      <c r="E133" s="67" t="s">
        <v>149</v>
      </c>
      <c r="F133" s="87" t="s">
        <v>4</v>
      </c>
      <c r="G133" s="88">
        <f>G134</f>
        <v>3994.2</v>
      </c>
    </row>
    <row r="134" spans="1:7" ht="15.75">
      <c r="A134" s="65" t="s">
        <v>150</v>
      </c>
      <c r="B134" s="68" t="s">
        <v>143</v>
      </c>
      <c r="C134" s="68" t="s">
        <v>41</v>
      </c>
      <c r="D134" s="68" t="s">
        <v>8</v>
      </c>
      <c r="E134" s="68" t="s">
        <v>149</v>
      </c>
      <c r="F134" s="83" t="s">
        <v>151</v>
      </c>
      <c r="G134" s="84">
        <v>3994.2</v>
      </c>
    </row>
    <row r="135" spans="1:7" ht="78.75">
      <c r="A135" s="69" t="s">
        <v>496</v>
      </c>
      <c r="B135" s="66" t="s">
        <v>152</v>
      </c>
      <c r="C135" s="66" t="s">
        <v>4</v>
      </c>
      <c r="D135" s="66" t="s">
        <v>4</v>
      </c>
      <c r="E135" s="66" t="s">
        <v>4</v>
      </c>
      <c r="F135" s="85" t="s">
        <v>4</v>
      </c>
      <c r="G135" s="86">
        <f>G136+G146</f>
        <v>20136.8</v>
      </c>
    </row>
    <row r="136" spans="1:7" ht="31.5">
      <c r="A136" s="69" t="s">
        <v>7</v>
      </c>
      <c r="B136" s="66" t="s">
        <v>152</v>
      </c>
      <c r="C136" s="66" t="s">
        <v>8</v>
      </c>
      <c r="D136" s="66" t="s">
        <v>9</v>
      </c>
      <c r="E136" s="66" t="s">
        <v>4</v>
      </c>
      <c r="F136" s="85" t="s">
        <v>4</v>
      </c>
      <c r="G136" s="86">
        <f>G137</f>
        <v>6746.1</v>
      </c>
    </row>
    <row r="137" spans="1:7" ht="15.75">
      <c r="A137" s="69" t="s">
        <v>40</v>
      </c>
      <c r="B137" s="66" t="s">
        <v>152</v>
      </c>
      <c r="C137" s="66" t="s">
        <v>8</v>
      </c>
      <c r="D137" s="66" t="s">
        <v>41</v>
      </c>
      <c r="E137" s="66" t="s">
        <v>4</v>
      </c>
      <c r="F137" s="85" t="s">
        <v>4</v>
      </c>
      <c r="G137" s="86">
        <f>G138+G142</f>
        <v>6746.1</v>
      </c>
    </row>
    <row r="138" spans="1:7" ht="15.75">
      <c r="A138" s="64" t="s">
        <v>14</v>
      </c>
      <c r="B138" s="67" t="s">
        <v>152</v>
      </c>
      <c r="C138" s="67" t="s">
        <v>8</v>
      </c>
      <c r="D138" s="67" t="s">
        <v>41</v>
      </c>
      <c r="E138" s="67" t="s">
        <v>15</v>
      </c>
      <c r="F138" s="87" t="s">
        <v>4</v>
      </c>
      <c r="G138" s="88">
        <f>G139+G140+G141</f>
        <v>5380.5</v>
      </c>
    </row>
    <row r="139" spans="1:7" ht="47.25">
      <c r="A139" s="65" t="s">
        <v>16</v>
      </c>
      <c r="B139" s="68" t="s">
        <v>152</v>
      </c>
      <c r="C139" s="68" t="s">
        <v>8</v>
      </c>
      <c r="D139" s="68" t="s">
        <v>41</v>
      </c>
      <c r="E139" s="68" t="s">
        <v>15</v>
      </c>
      <c r="F139" s="83" t="s">
        <v>17</v>
      </c>
      <c r="G139" s="84">
        <v>5129.3</v>
      </c>
    </row>
    <row r="140" spans="1:7" ht="47.25">
      <c r="A140" s="65" t="s">
        <v>18</v>
      </c>
      <c r="B140" s="68" t="s">
        <v>152</v>
      </c>
      <c r="C140" s="68" t="s">
        <v>8</v>
      </c>
      <c r="D140" s="68" t="s">
        <v>41</v>
      </c>
      <c r="E140" s="68" t="s">
        <v>15</v>
      </c>
      <c r="F140" s="83" t="s">
        <v>19</v>
      </c>
      <c r="G140" s="84">
        <v>242.2</v>
      </c>
    </row>
    <row r="141" spans="1:7" ht="18" customHeight="1">
      <c r="A141" s="65" t="s">
        <v>20</v>
      </c>
      <c r="B141" s="68" t="s">
        <v>152</v>
      </c>
      <c r="C141" s="68" t="s">
        <v>8</v>
      </c>
      <c r="D141" s="68" t="s">
        <v>41</v>
      </c>
      <c r="E141" s="68" t="s">
        <v>15</v>
      </c>
      <c r="F141" s="83" t="s">
        <v>21</v>
      </c>
      <c r="G141" s="84">
        <v>9</v>
      </c>
    </row>
    <row r="142" spans="1:7" ht="47.25">
      <c r="A142" s="64" t="s">
        <v>153</v>
      </c>
      <c r="B142" s="67" t="s">
        <v>152</v>
      </c>
      <c r="C142" s="67" t="s">
        <v>8</v>
      </c>
      <c r="D142" s="67" t="s">
        <v>41</v>
      </c>
      <c r="E142" s="67" t="s">
        <v>154</v>
      </c>
      <c r="F142" s="87" t="s">
        <v>4</v>
      </c>
      <c r="G142" s="88">
        <f>G143+G144+G145</f>
        <v>1365.6</v>
      </c>
    </row>
    <row r="143" spans="1:7" ht="47.25">
      <c r="A143" s="65" t="s">
        <v>18</v>
      </c>
      <c r="B143" s="68" t="s">
        <v>152</v>
      </c>
      <c r="C143" s="68" t="s">
        <v>8</v>
      </c>
      <c r="D143" s="68" t="s">
        <v>41</v>
      </c>
      <c r="E143" s="68" t="s">
        <v>154</v>
      </c>
      <c r="F143" s="83" t="s">
        <v>19</v>
      </c>
      <c r="G143" s="84">
        <v>423.5</v>
      </c>
    </row>
    <row r="144" spans="1:7" ht="15.75">
      <c r="A144" s="65" t="s">
        <v>32</v>
      </c>
      <c r="B144" s="68" t="s">
        <v>152</v>
      </c>
      <c r="C144" s="68" t="s">
        <v>8</v>
      </c>
      <c r="D144" s="68" t="s">
        <v>41</v>
      </c>
      <c r="E144" s="68" t="s">
        <v>154</v>
      </c>
      <c r="F144" s="83" t="s">
        <v>33</v>
      </c>
      <c r="G144" s="84">
        <v>4</v>
      </c>
    </row>
    <row r="145" spans="1:7" ht="21" customHeight="1">
      <c r="A145" s="65" t="s">
        <v>20</v>
      </c>
      <c r="B145" s="68" t="s">
        <v>152</v>
      </c>
      <c r="C145" s="68" t="s">
        <v>8</v>
      </c>
      <c r="D145" s="68" t="s">
        <v>41</v>
      </c>
      <c r="E145" s="68" t="s">
        <v>154</v>
      </c>
      <c r="F145" s="83" t="s">
        <v>21</v>
      </c>
      <c r="G145" s="84">
        <v>938.1</v>
      </c>
    </row>
    <row r="146" spans="1:7" ht="15.75">
      <c r="A146" s="69" t="s">
        <v>125</v>
      </c>
      <c r="B146" s="66" t="s">
        <v>152</v>
      </c>
      <c r="C146" s="66" t="s">
        <v>126</v>
      </c>
      <c r="D146" s="66" t="s">
        <v>9</v>
      </c>
      <c r="E146" s="66" t="s">
        <v>4</v>
      </c>
      <c r="F146" s="85" t="s">
        <v>4</v>
      </c>
      <c r="G146" s="86">
        <f>G147+G154</f>
        <v>13390.7</v>
      </c>
    </row>
    <row r="147" spans="1:7" ht="15.75">
      <c r="A147" s="69" t="s">
        <v>132</v>
      </c>
      <c r="B147" s="66" t="s">
        <v>152</v>
      </c>
      <c r="C147" s="66" t="s">
        <v>126</v>
      </c>
      <c r="D147" s="66" t="s">
        <v>11</v>
      </c>
      <c r="E147" s="66" t="s">
        <v>4</v>
      </c>
      <c r="F147" s="85" t="s">
        <v>4</v>
      </c>
      <c r="G147" s="86">
        <f>G148+G152</f>
        <v>991.5</v>
      </c>
    </row>
    <row r="148" spans="1:7" ht="47.25">
      <c r="A148" s="64" t="s">
        <v>155</v>
      </c>
      <c r="B148" s="67" t="s">
        <v>152</v>
      </c>
      <c r="C148" s="67" t="s">
        <v>126</v>
      </c>
      <c r="D148" s="67" t="s">
        <v>11</v>
      </c>
      <c r="E148" s="67" t="s">
        <v>156</v>
      </c>
      <c r="F148" s="87" t="s">
        <v>4</v>
      </c>
      <c r="G148" s="88">
        <f>G149</f>
        <v>99.1</v>
      </c>
    </row>
    <row r="149" spans="1:7" ht="31.5">
      <c r="A149" s="64" t="s">
        <v>157</v>
      </c>
      <c r="B149" s="67" t="s">
        <v>152</v>
      </c>
      <c r="C149" s="67" t="s">
        <v>126</v>
      </c>
      <c r="D149" s="67" t="s">
        <v>11</v>
      </c>
      <c r="E149" s="67" t="s">
        <v>158</v>
      </c>
      <c r="F149" s="87" t="s">
        <v>4</v>
      </c>
      <c r="G149" s="88">
        <f>G150</f>
        <v>99.1</v>
      </c>
    </row>
    <row r="150" spans="1:7" ht="47.25">
      <c r="A150" s="64" t="s">
        <v>159</v>
      </c>
      <c r="B150" s="67" t="s">
        <v>152</v>
      </c>
      <c r="C150" s="67" t="s">
        <v>126</v>
      </c>
      <c r="D150" s="67" t="s">
        <v>11</v>
      </c>
      <c r="E150" s="67" t="s">
        <v>160</v>
      </c>
      <c r="F150" s="87" t="s">
        <v>4</v>
      </c>
      <c r="G150" s="88">
        <f>G151</f>
        <v>99.1</v>
      </c>
    </row>
    <row r="151" spans="1:7" ht="47.25">
      <c r="A151" s="65" t="s">
        <v>130</v>
      </c>
      <c r="B151" s="68" t="s">
        <v>152</v>
      </c>
      <c r="C151" s="68" t="s">
        <v>126</v>
      </c>
      <c r="D151" s="68" t="s">
        <v>11</v>
      </c>
      <c r="E151" s="68" t="s">
        <v>160</v>
      </c>
      <c r="F151" s="83" t="s">
        <v>131</v>
      </c>
      <c r="G151" s="84">
        <v>99.1</v>
      </c>
    </row>
    <row r="152" spans="1:7" ht="47.25">
      <c r="A152" s="64" t="s">
        <v>159</v>
      </c>
      <c r="B152" s="67" t="s">
        <v>152</v>
      </c>
      <c r="C152" s="67" t="s">
        <v>126</v>
      </c>
      <c r="D152" s="67" t="s">
        <v>11</v>
      </c>
      <c r="E152" s="67" t="s">
        <v>161</v>
      </c>
      <c r="F152" s="87" t="s">
        <v>4</v>
      </c>
      <c r="G152" s="88">
        <f>G153</f>
        <v>892.4</v>
      </c>
    </row>
    <row r="153" spans="1:7" ht="47.25">
      <c r="A153" s="65" t="s">
        <v>130</v>
      </c>
      <c r="B153" s="68" t="s">
        <v>152</v>
      </c>
      <c r="C153" s="68" t="s">
        <v>126</v>
      </c>
      <c r="D153" s="68" t="s">
        <v>11</v>
      </c>
      <c r="E153" s="68" t="s">
        <v>161</v>
      </c>
      <c r="F153" s="83" t="s">
        <v>131</v>
      </c>
      <c r="G153" s="84">
        <v>892.4</v>
      </c>
    </row>
    <row r="154" spans="1:7" ht="15.75">
      <c r="A154" s="69" t="s">
        <v>162</v>
      </c>
      <c r="B154" s="66" t="s">
        <v>152</v>
      </c>
      <c r="C154" s="66" t="s">
        <v>126</v>
      </c>
      <c r="D154" s="66" t="s">
        <v>31</v>
      </c>
      <c r="E154" s="66" t="s">
        <v>4</v>
      </c>
      <c r="F154" s="85" t="s">
        <v>4</v>
      </c>
      <c r="G154" s="86">
        <f>G155+G157</f>
        <v>12399.2</v>
      </c>
    </row>
    <row r="155" spans="1:7" ht="78.75">
      <c r="A155" s="64" t="s">
        <v>163</v>
      </c>
      <c r="B155" s="67" t="s">
        <v>152</v>
      </c>
      <c r="C155" s="67" t="s">
        <v>126</v>
      </c>
      <c r="D155" s="67" t="s">
        <v>31</v>
      </c>
      <c r="E155" s="67" t="s">
        <v>164</v>
      </c>
      <c r="F155" s="87" t="s">
        <v>4</v>
      </c>
      <c r="G155" s="88">
        <f>G156</f>
        <v>7717.1</v>
      </c>
    </row>
    <row r="156" spans="1:7" ht="15.75">
      <c r="A156" s="65" t="s">
        <v>98</v>
      </c>
      <c r="B156" s="68" t="s">
        <v>152</v>
      </c>
      <c r="C156" s="68" t="s">
        <v>126</v>
      </c>
      <c r="D156" s="68" t="s">
        <v>31</v>
      </c>
      <c r="E156" s="68" t="s">
        <v>164</v>
      </c>
      <c r="F156" s="83" t="s">
        <v>99</v>
      </c>
      <c r="G156" s="84">
        <v>7717.1</v>
      </c>
    </row>
    <row r="157" spans="1:7" ht="78.75">
      <c r="A157" s="64" t="s">
        <v>165</v>
      </c>
      <c r="B157" s="67" t="s">
        <v>152</v>
      </c>
      <c r="C157" s="67" t="s">
        <v>126</v>
      </c>
      <c r="D157" s="67" t="s">
        <v>31</v>
      </c>
      <c r="E157" s="67" t="s">
        <v>166</v>
      </c>
      <c r="F157" s="87" t="s">
        <v>4</v>
      </c>
      <c r="G157" s="88">
        <f>G158</f>
        <v>4682.1</v>
      </c>
    </row>
    <row r="158" spans="1:7" ht="15.75">
      <c r="A158" s="65" t="s">
        <v>98</v>
      </c>
      <c r="B158" s="68" t="s">
        <v>152</v>
      </c>
      <c r="C158" s="68" t="s">
        <v>126</v>
      </c>
      <c r="D158" s="68" t="s">
        <v>31</v>
      </c>
      <c r="E158" s="68" t="s">
        <v>166</v>
      </c>
      <c r="F158" s="83" t="s">
        <v>99</v>
      </c>
      <c r="G158" s="84">
        <v>4682.1</v>
      </c>
    </row>
    <row r="159" spans="1:7" ht="47.25">
      <c r="A159" s="69" t="s">
        <v>167</v>
      </c>
      <c r="B159" s="66" t="s">
        <v>168</v>
      </c>
      <c r="C159" s="66" t="s">
        <v>4</v>
      </c>
      <c r="D159" s="66" t="s">
        <v>4</v>
      </c>
      <c r="E159" s="66" t="s">
        <v>4</v>
      </c>
      <c r="F159" s="85" t="s">
        <v>4</v>
      </c>
      <c r="G159" s="86">
        <f>G160</f>
        <v>1528.9</v>
      </c>
    </row>
    <row r="160" spans="1:7" ht="31.5">
      <c r="A160" s="69" t="s">
        <v>7</v>
      </c>
      <c r="B160" s="66" t="s">
        <v>168</v>
      </c>
      <c r="C160" s="66" t="s">
        <v>8</v>
      </c>
      <c r="D160" s="66" t="s">
        <v>9</v>
      </c>
      <c r="E160" s="66" t="s">
        <v>4</v>
      </c>
      <c r="F160" s="85" t="s">
        <v>4</v>
      </c>
      <c r="G160" s="86">
        <f>G161</f>
        <v>1528.9</v>
      </c>
    </row>
    <row r="161" spans="1:7" ht="69" customHeight="1">
      <c r="A161" s="69" t="s">
        <v>144</v>
      </c>
      <c r="B161" s="66" t="s">
        <v>168</v>
      </c>
      <c r="C161" s="66" t="s">
        <v>8</v>
      </c>
      <c r="D161" s="66" t="s">
        <v>145</v>
      </c>
      <c r="E161" s="66" t="s">
        <v>4</v>
      </c>
      <c r="F161" s="85" t="s">
        <v>4</v>
      </c>
      <c r="G161" s="86">
        <f>G162+G166</f>
        <v>1528.9</v>
      </c>
    </row>
    <row r="162" spans="1:7" ht="15.75">
      <c r="A162" s="64" t="s">
        <v>14</v>
      </c>
      <c r="B162" s="67" t="s">
        <v>168</v>
      </c>
      <c r="C162" s="67" t="s">
        <v>8</v>
      </c>
      <c r="D162" s="67" t="s">
        <v>145</v>
      </c>
      <c r="E162" s="67" t="s">
        <v>15</v>
      </c>
      <c r="F162" s="87" t="s">
        <v>4</v>
      </c>
      <c r="G162" s="88">
        <f>G163+G164+G165</f>
        <v>447.7</v>
      </c>
    </row>
    <row r="163" spans="1:7" ht="47.25">
      <c r="A163" s="65" t="s">
        <v>16</v>
      </c>
      <c r="B163" s="68" t="s">
        <v>168</v>
      </c>
      <c r="C163" s="68" t="s">
        <v>8</v>
      </c>
      <c r="D163" s="68" t="s">
        <v>145</v>
      </c>
      <c r="E163" s="68" t="s">
        <v>15</v>
      </c>
      <c r="F163" s="83" t="s">
        <v>17</v>
      </c>
      <c r="G163" s="84">
        <v>311.9</v>
      </c>
    </row>
    <row r="164" spans="1:7" ht="47.25">
      <c r="A164" s="65" t="s">
        <v>18</v>
      </c>
      <c r="B164" s="68" t="s">
        <v>168</v>
      </c>
      <c r="C164" s="68" t="s">
        <v>8</v>
      </c>
      <c r="D164" s="68" t="s">
        <v>145</v>
      </c>
      <c r="E164" s="68" t="s">
        <v>15</v>
      </c>
      <c r="F164" s="83" t="s">
        <v>19</v>
      </c>
      <c r="G164" s="84">
        <v>125.1</v>
      </c>
    </row>
    <row r="165" spans="1:7" ht="21.75" customHeight="1">
      <c r="A165" s="65" t="s">
        <v>20</v>
      </c>
      <c r="B165" s="68" t="s">
        <v>168</v>
      </c>
      <c r="C165" s="68" t="s">
        <v>8</v>
      </c>
      <c r="D165" s="68" t="s">
        <v>145</v>
      </c>
      <c r="E165" s="68" t="s">
        <v>15</v>
      </c>
      <c r="F165" s="83" t="s">
        <v>21</v>
      </c>
      <c r="G165" s="84">
        <v>10.7</v>
      </c>
    </row>
    <row r="166" spans="1:7" ht="47.25">
      <c r="A166" s="64" t="s">
        <v>169</v>
      </c>
      <c r="B166" s="67" t="s">
        <v>168</v>
      </c>
      <c r="C166" s="67" t="s">
        <v>8</v>
      </c>
      <c r="D166" s="67" t="s">
        <v>145</v>
      </c>
      <c r="E166" s="67" t="s">
        <v>170</v>
      </c>
      <c r="F166" s="87" t="s">
        <v>4</v>
      </c>
      <c r="G166" s="88">
        <f>G167</f>
        <v>1081.2</v>
      </c>
    </row>
    <row r="167" spans="1:7" ht="47.25">
      <c r="A167" s="65" t="s">
        <v>16</v>
      </c>
      <c r="B167" s="68" t="s">
        <v>168</v>
      </c>
      <c r="C167" s="68" t="s">
        <v>8</v>
      </c>
      <c r="D167" s="68" t="s">
        <v>145</v>
      </c>
      <c r="E167" s="68" t="s">
        <v>170</v>
      </c>
      <c r="F167" s="83" t="s">
        <v>17</v>
      </c>
      <c r="G167" s="84">
        <v>1081.2</v>
      </c>
    </row>
    <row r="168" spans="1:7" ht="78.75">
      <c r="A168" s="69" t="s">
        <v>477</v>
      </c>
      <c r="B168" s="66" t="s">
        <v>171</v>
      </c>
      <c r="C168" s="66" t="s">
        <v>4</v>
      </c>
      <c r="D168" s="66" t="s">
        <v>4</v>
      </c>
      <c r="E168" s="66" t="s">
        <v>4</v>
      </c>
      <c r="F168" s="85" t="s">
        <v>4</v>
      </c>
      <c r="G168" s="86">
        <f>G173+G195+G245+G169</f>
        <v>280011.9</v>
      </c>
    </row>
    <row r="169" spans="1:7" ht="47.25">
      <c r="A169" s="69" t="s">
        <v>248</v>
      </c>
      <c r="B169" s="66" t="s">
        <v>171</v>
      </c>
      <c r="C169" s="66" t="s">
        <v>11</v>
      </c>
      <c r="D169" s="66" t="s">
        <v>9</v>
      </c>
      <c r="E169" s="66"/>
      <c r="F169" s="85"/>
      <c r="G169" s="88">
        <f>G170</f>
        <v>3751.6</v>
      </c>
    </row>
    <row r="170" spans="1:7" ht="63">
      <c r="A170" s="69" t="s">
        <v>249</v>
      </c>
      <c r="B170" s="66" t="s">
        <v>171</v>
      </c>
      <c r="C170" s="66" t="s">
        <v>11</v>
      </c>
      <c r="D170" s="66" t="s">
        <v>109</v>
      </c>
      <c r="E170" s="66"/>
      <c r="F170" s="85"/>
      <c r="G170" s="88">
        <f>G171</f>
        <v>3751.6</v>
      </c>
    </row>
    <row r="171" spans="1:7" ht="60">
      <c r="A171" s="92" t="s">
        <v>250</v>
      </c>
      <c r="B171" s="67" t="s">
        <v>171</v>
      </c>
      <c r="C171" s="67" t="s">
        <v>11</v>
      </c>
      <c r="D171" s="67" t="s">
        <v>109</v>
      </c>
      <c r="E171" s="67" t="s">
        <v>251</v>
      </c>
      <c r="F171" s="85"/>
      <c r="G171" s="88">
        <f>G172</f>
        <v>3751.6</v>
      </c>
    </row>
    <row r="172" spans="1:7" ht="47.25">
      <c r="A172" s="65" t="s">
        <v>18</v>
      </c>
      <c r="B172" s="67" t="s">
        <v>171</v>
      </c>
      <c r="C172" s="67" t="s">
        <v>11</v>
      </c>
      <c r="D172" s="67" t="s">
        <v>109</v>
      </c>
      <c r="E172" s="67" t="s">
        <v>251</v>
      </c>
      <c r="F172" s="87" t="s">
        <v>19</v>
      </c>
      <c r="G172" s="88">
        <v>3751.6</v>
      </c>
    </row>
    <row r="173" spans="1:7" ht="15.75">
      <c r="A173" s="69" t="s">
        <v>68</v>
      </c>
      <c r="B173" s="66" t="s">
        <v>171</v>
      </c>
      <c r="C173" s="66" t="s">
        <v>31</v>
      </c>
      <c r="D173" s="66" t="s">
        <v>9</v>
      </c>
      <c r="E173" s="66" t="s">
        <v>4</v>
      </c>
      <c r="F173" s="85" t="s">
        <v>4</v>
      </c>
      <c r="G173" s="86">
        <f>G174+G177+G180</f>
        <v>10747</v>
      </c>
    </row>
    <row r="174" spans="1:7" ht="15.75">
      <c r="A174" s="69" t="s">
        <v>69</v>
      </c>
      <c r="B174" s="66" t="s">
        <v>171</v>
      </c>
      <c r="C174" s="66" t="s">
        <v>31</v>
      </c>
      <c r="D174" s="66" t="s">
        <v>70</v>
      </c>
      <c r="E174" s="66" t="s">
        <v>4</v>
      </c>
      <c r="F174" s="85" t="s">
        <v>4</v>
      </c>
      <c r="G174" s="86">
        <f>G175</f>
        <v>0</v>
      </c>
    </row>
    <row r="175" spans="1:7" ht="47.25">
      <c r="A175" s="64" t="s">
        <v>172</v>
      </c>
      <c r="B175" s="67" t="s">
        <v>171</v>
      </c>
      <c r="C175" s="67" t="s">
        <v>31</v>
      </c>
      <c r="D175" s="67" t="s">
        <v>70</v>
      </c>
      <c r="E175" s="67" t="s">
        <v>173</v>
      </c>
      <c r="F175" s="87" t="s">
        <v>4</v>
      </c>
      <c r="G175" s="88">
        <f>G176</f>
        <v>0</v>
      </c>
    </row>
    <row r="176" spans="1:7" ht="47.25">
      <c r="A176" s="65" t="s">
        <v>18</v>
      </c>
      <c r="B176" s="68" t="s">
        <v>171</v>
      </c>
      <c r="C176" s="68" t="s">
        <v>31</v>
      </c>
      <c r="D176" s="68" t="s">
        <v>70</v>
      </c>
      <c r="E176" s="68" t="s">
        <v>173</v>
      </c>
      <c r="F176" s="83" t="s">
        <v>19</v>
      </c>
      <c r="G176" s="84">
        <v>0</v>
      </c>
    </row>
    <row r="177" spans="1:7" ht="15.75">
      <c r="A177" s="69" t="s">
        <v>174</v>
      </c>
      <c r="B177" s="66" t="s">
        <v>171</v>
      </c>
      <c r="C177" s="66" t="s">
        <v>31</v>
      </c>
      <c r="D177" s="66" t="s">
        <v>118</v>
      </c>
      <c r="E177" s="66" t="s">
        <v>4</v>
      </c>
      <c r="F177" s="85" t="s">
        <v>4</v>
      </c>
      <c r="G177" s="86">
        <f>G178</f>
        <v>9930.9</v>
      </c>
    </row>
    <row r="178" spans="1:7" ht="47.25">
      <c r="A178" s="64" t="s">
        <v>175</v>
      </c>
      <c r="B178" s="67" t="s">
        <v>171</v>
      </c>
      <c r="C178" s="67" t="s">
        <v>31</v>
      </c>
      <c r="D178" s="67" t="s">
        <v>118</v>
      </c>
      <c r="E178" s="67" t="s">
        <v>176</v>
      </c>
      <c r="F178" s="87" t="s">
        <v>4</v>
      </c>
      <c r="G178" s="88">
        <f>G179</f>
        <v>9930.9</v>
      </c>
    </row>
    <row r="179" spans="1:7" ht="15.75">
      <c r="A179" s="65" t="s">
        <v>62</v>
      </c>
      <c r="B179" s="68" t="s">
        <v>171</v>
      </c>
      <c r="C179" s="68" t="s">
        <v>31</v>
      </c>
      <c r="D179" s="68" t="s">
        <v>118</v>
      </c>
      <c r="E179" s="68" t="s">
        <v>176</v>
      </c>
      <c r="F179" s="83" t="s">
        <v>63</v>
      </c>
      <c r="G179" s="84">
        <v>9930.9</v>
      </c>
    </row>
    <row r="180" spans="1:7" ht="20.25" customHeight="1">
      <c r="A180" s="69" t="s">
        <v>177</v>
      </c>
      <c r="B180" s="66" t="s">
        <v>171</v>
      </c>
      <c r="C180" s="66" t="s">
        <v>31</v>
      </c>
      <c r="D180" s="66" t="s">
        <v>109</v>
      </c>
      <c r="E180" s="66" t="s">
        <v>4</v>
      </c>
      <c r="F180" s="85" t="s">
        <v>4</v>
      </c>
      <c r="G180" s="86">
        <f>G181+G187+G191+G193</f>
        <v>816.1</v>
      </c>
    </row>
    <row r="181" spans="1:7" ht="47.25">
      <c r="A181" s="64" t="s">
        <v>178</v>
      </c>
      <c r="B181" s="67" t="s">
        <v>171</v>
      </c>
      <c r="C181" s="67" t="s">
        <v>31</v>
      </c>
      <c r="D181" s="67" t="s">
        <v>109</v>
      </c>
      <c r="E181" s="67" t="s">
        <v>179</v>
      </c>
      <c r="F181" s="87" t="s">
        <v>4</v>
      </c>
      <c r="G181" s="88">
        <f>G182</f>
        <v>650.6</v>
      </c>
    </row>
    <row r="182" spans="1:7" ht="31.5">
      <c r="A182" s="64" t="s">
        <v>180</v>
      </c>
      <c r="B182" s="67" t="s">
        <v>171</v>
      </c>
      <c r="C182" s="67" t="s">
        <v>31</v>
      </c>
      <c r="D182" s="67" t="s">
        <v>109</v>
      </c>
      <c r="E182" s="67" t="s">
        <v>181</v>
      </c>
      <c r="F182" s="87" t="s">
        <v>4</v>
      </c>
      <c r="G182" s="88">
        <f>G183+G185</f>
        <v>650.6</v>
      </c>
    </row>
    <row r="183" spans="1:7" ht="47.25">
      <c r="A183" s="64" t="s">
        <v>182</v>
      </c>
      <c r="B183" s="67" t="s">
        <v>171</v>
      </c>
      <c r="C183" s="67" t="s">
        <v>31</v>
      </c>
      <c r="D183" s="67" t="s">
        <v>109</v>
      </c>
      <c r="E183" s="67" t="s">
        <v>183</v>
      </c>
      <c r="F183" s="87" t="s">
        <v>4</v>
      </c>
      <c r="G183" s="88">
        <f>G184</f>
        <v>0</v>
      </c>
    </row>
    <row r="184" spans="1:7" ht="47.25">
      <c r="A184" s="65" t="s">
        <v>18</v>
      </c>
      <c r="B184" s="68" t="s">
        <v>171</v>
      </c>
      <c r="C184" s="68" t="s">
        <v>31</v>
      </c>
      <c r="D184" s="68" t="s">
        <v>109</v>
      </c>
      <c r="E184" s="68" t="s">
        <v>183</v>
      </c>
      <c r="F184" s="83" t="s">
        <v>19</v>
      </c>
      <c r="G184" s="84">
        <v>0</v>
      </c>
    </row>
    <row r="185" spans="1:7" ht="31.5">
      <c r="A185" s="64" t="s">
        <v>184</v>
      </c>
      <c r="B185" s="67" t="s">
        <v>171</v>
      </c>
      <c r="C185" s="67" t="s">
        <v>31</v>
      </c>
      <c r="D185" s="67" t="s">
        <v>109</v>
      </c>
      <c r="E185" s="67" t="s">
        <v>185</v>
      </c>
      <c r="F185" s="87" t="s">
        <v>4</v>
      </c>
      <c r="G185" s="88">
        <f>G186</f>
        <v>650.6</v>
      </c>
    </row>
    <row r="186" spans="1:7" ht="15.75">
      <c r="A186" s="65" t="s">
        <v>62</v>
      </c>
      <c r="B186" s="68" t="s">
        <v>171</v>
      </c>
      <c r="C186" s="68" t="s">
        <v>31</v>
      </c>
      <c r="D186" s="68" t="s">
        <v>109</v>
      </c>
      <c r="E186" s="68" t="s">
        <v>185</v>
      </c>
      <c r="F186" s="83" t="s">
        <v>63</v>
      </c>
      <c r="G186" s="84">
        <v>650.6</v>
      </c>
    </row>
    <row r="187" spans="1:7" ht="50.25" customHeight="1">
      <c r="A187" s="64" t="s">
        <v>186</v>
      </c>
      <c r="B187" s="67" t="s">
        <v>171</v>
      </c>
      <c r="C187" s="67" t="s">
        <v>31</v>
      </c>
      <c r="D187" s="67" t="s">
        <v>109</v>
      </c>
      <c r="E187" s="67" t="s">
        <v>187</v>
      </c>
      <c r="F187" s="87" t="s">
        <v>4</v>
      </c>
      <c r="G187" s="88">
        <f>G188</f>
        <v>165.5</v>
      </c>
    </row>
    <row r="188" spans="1:7" ht="35.25" customHeight="1">
      <c r="A188" s="64" t="s">
        <v>188</v>
      </c>
      <c r="B188" s="67" t="s">
        <v>171</v>
      </c>
      <c r="C188" s="67" t="s">
        <v>31</v>
      </c>
      <c r="D188" s="67" t="s">
        <v>109</v>
      </c>
      <c r="E188" s="67" t="s">
        <v>189</v>
      </c>
      <c r="F188" s="87" t="s">
        <v>4</v>
      </c>
      <c r="G188" s="88">
        <f>G189</f>
        <v>165.5</v>
      </c>
    </row>
    <row r="189" spans="1:7" ht="47.25">
      <c r="A189" s="64" t="s">
        <v>46</v>
      </c>
      <c r="B189" s="67" t="s">
        <v>171</v>
      </c>
      <c r="C189" s="67" t="s">
        <v>31</v>
      </c>
      <c r="D189" s="67" t="s">
        <v>109</v>
      </c>
      <c r="E189" s="67" t="s">
        <v>190</v>
      </c>
      <c r="F189" s="87" t="s">
        <v>4</v>
      </c>
      <c r="G189" s="88">
        <f>G190</f>
        <v>165.5</v>
      </c>
    </row>
    <row r="190" spans="1:7" ht="47.25">
      <c r="A190" s="65" t="s">
        <v>18</v>
      </c>
      <c r="B190" s="68" t="s">
        <v>171</v>
      </c>
      <c r="C190" s="68" t="s">
        <v>31</v>
      </c>
      <c r="D190" s="68" t="s">
        <v>109</v>
      </c>
      <c r="E190" s="68" t="s">
        <v>190</v>
      </c>
      <c r="F190" s="83" t="s">
        <v>19</v>
      </c>
      <c r="G190" s="84">
        <v>165.5</v>
      </c>
    </row>
    <row r="191" spans="1:7" ht="94.5">
      <c r="A191" s="64" t="s">
        <v>191</v>
      </c>
      <c r="B191" s="67" t="s">
        <v>171</v>
      </c>
      <c r="C191" s="67" t="s">
        <v>31</v>
      </c>
      <c r="D191" s="67" t="s">
        <v>109</v>
      </c>
      <c r="E191" s="67" t="s">
        <v>192</v>
      </c>
      <c r="F191" s="87" t="s">
        <v>4</v>
      </c>
      <c r="G191" s="88">
        <f>G192</f>
        <v>0</v>
      </c>
    </row>
    <row r="192" spans="1:7" ht="47.25">
      <c r="A192" s="65" t="s">
        <v>18</v>
      </c>
      <c r="B192" s="68" t="s">
        <v>171</v>
      </c>
      <c r="C192" s="68" t="s">
        <v>31</v>
      </c>
      <c r="D192" s="68" t="s">
        <v>109</v>
      </c>
      <c r="E192" s="68" t="s">
        <v>192</v>
      </c>
      <c r="F192" s="83" t="s">
        <v>19</v>
      </c>
      <c r="G192" s="84">
        <v>0</v>
      </c>
    </row>
    <row r="193" spans="1:7" ht="120" customHeight="1">
      <c r="A193" s="64" t="s">
        <v>481</v>
      </c>
      <c r="B193" s="68" t="s">
        <v>171</v>
      </c>
      <c r="C193" s="68" t="s">
        <v>31</v>
      </c>
      <c r="D193" s="68" t="s">
        <v>109</v>
      </c>
      <c r="E193" s="68" t="s">
        <v>480</v>
      </c>
      <c r="F193" s="83"/>
      <c r="G193" s="84">
        <f>G194</f>
        <v>0</v>
      </c>
    </row>
    <row r="194" spans="1:7" ht="47.25">
      <c r="A194" s="65" t="s">
        <v>18</v>
      </c>
      <c r="B194" s="68" t="s">
        <v>171</v>
      </c>
      <c r="C194" s="68" t="s">
        <v>31</v>
      </c>
      <c r="D194" s="68" t="s">
        <v>109</v>
      </c>
      <c r="E194" s="68" t="s">
        <v>480</v>
      </c>
      <c r="F194" s="83" t="s">
        <v>19</v>
      </c>
      <c r="G194" s="84">
        <v>0</v>
      </c>
    </row>
    <row r="195" spans="1:7" ht="31.5">
      <c r="A195" s="69" t="s">
        <v>94</v>
      </c>
      <c r="B195" s="66" t="s">
        <v>171</v>
      </c>
      <c r="C195" s="66" t="s">
        <v>70</v>
      </c>
      <c r="D195" s="66" t="s">
        <v>9</v>
      </c>
      <c r="E195" s="66" t="s">
        <v>4</v>
      </c>
      <c r="F195" s="85" t="s">
        <v>4</v>
      </c>
      <c r="G195" s="86">
        <f>G196+G205+G212+G220</f>
        <v>264308.6</v>
      </c>
    </row>
    <row r="196" spans="1:7" ht="15.75">
      <c r="A196" s="69" t="s">
        <v>95</v>
      </c>
      <c r="B196" s="66" t="s">
        <v>171</v>
      </c>
      <c r="C196" s="66" t="s">
        <v>70</v>
      </c>
      <c r="D196" s="66" t="s">
        <v>8</v>
      </c>
      <c r="E196" s="66" t="s">
        <v>4</v>
      </c>
      <c r="F196" s="85" t="s">
        <v>4</v>
      </c>
      <c r="G196" s="86">
        <f>G197+G201+G203</f>
        <v>196496</v>
      </c>
    </row>
    <row r="197" spans="1:7" ht="47.25">
      <c r="A197" s="64" t="s">
        <v>193</v>
      </c>
      <c r="B197" s="67" t="s">
        <v>171</v>
      </c>
      <c r="C197" s="67" t="s">
        <v>70</v>
      </c>
      <c r="D197" s="67" t="s">
        <v>8</v>
      </c>
      <c r="E197" s="67" t="s">
        <v>194</v>
      </c>
      <c r="F197" s="87" t="s">
        <v>4</v>
      </c>
      <c r="G197" s="88">
        <f>G198</f>
        <v>0</v>
      </c>
    </row>
    <row r="198" spans="1:7" ht="31.5">
      <c r="A198" s="64" t="s">
        <v>195</v>
      </c>
      <c r="B198" s="67" t="s">
        <v>171</v>
      </c>
      <c r="C198" s="67" t="s">
        <v>70</v>
      </c>
      <c r="D198" s="67" t="s">
        <v>8</v>
      </c>
      <c r="E198" s="67" t="s">
        <v>196</v>
      </c>
      <c r="F198" s="87" t="s">
        <v>4</v>
      </c>
      <c r="G198" s="88">
        <f>G199</f>
        <v>0</v>
      </c>
    </row>
    <row r="199" spans="1:7" ht="47.25">
      <c r="A199" s="64" t="s">
        <v>46</v>
      </c>
      <c r="B199" s="67" t="s">
        <v>171</v>
      </c>
      <c r="C199" s="67" t="s">
        <v>70</v>
      </c>
      <c r="D199" s="67" t="s">
        <v>8</v>
      </c>
      <c r="E199" s="67" t="s">
        <v>197</v>
      </c>
      <c r="F199" s="87" t="s">
        <v>4</v>
      </c>
      <c r="G199" s="88">
        <f>G200</f>
        <v>0</v>
      </c>
    </row>
    <row r="200" spans="1:7" ht="47.25">
      <c r="A200" s="65" t="s">
        <v>18</v>
      </c>
      <c r="B200" s="68" t="s">
        <v>171</v>
      </c>
      <c r="C200" s="68" t="s">
        <v>70</v>
      </c>
      <c r="D200" s="68" t="s">
        <v>8</v>
      </c>
      <c r="E200" s="68" t="s">
        <v>197</v>
      </c>
      <c r="F200" s="83" t="s">
        <v>19</v>
      </c>
      <c r="G200" s="84">
        <v>0</v>
      </c>
    </row>
    <row r="201" spans="1:7" ht="83.25" customHeight="1">
      <c r="A201" s="64" t="s">
        <v>198</v>
      </c>
      <c r="B201" s="67" t="s">
        <v>171</v>
      </c>
      <c r="C201" s="67" t="s">
        <v>70</v>
      </c>
      <c r="D201" s="67" t="s">
        <v>8</v>
      </c>
      <c r="E201" s="67" t="s">
        <v>199</v>
      </c>
      <c r="F201" s="87" t="s">
        <v>4</v>
      </c>
      <c r="G201" s="88">
        <f>G202</f>
        <v>196495.9</v>
      </c>
    </row>
    <row r="202" spans="1:7" ht="15.75">
      <c r="A202" s="65" t="s">
        <v>98</v>
      </c>
      <c r="B202" s="68" t="s">
        <v>171</v>
      </c>
      <c r="C202" s="68" t="s">
        <v>70</v>
      </c>
      <c r="D202" s="68" t="s">
        <v>8</v>
      </c>
      <c r="E202" s="68" t="s">
        <v>199</v>
      </c>
      <c r="F202" s="83" t="s">
        <v>99</v>
      </c>
      <c r="G202" s="84">
        <v>196495.9</v>
      </c>
    </row>
    <row r="203" spans="1:7" ht="94.5">
      <c r="A203" s="64" t="s">
        <v>200</v>
      </c>
      <c r="B203" s="67" t="s">
        <v>171</v>
      </c>
      <c r="C203" s="67" t="s">
        <v>70</v>
      </c>
      <c r="D203" s="67" t="s">
        <v>8</v>
      </c>
      <c r="E203" s="67" t="s">
        <v>201</v>
      </c>
      <c r="F203" s="87" t="s">
        <v>4</v>
      </c>
      <c r="G203" s="88">
        <f>G204</f>
        <v>0.1</v>
      </c>
    </row>
    <row r="204" spans="1:7" ht="15.75">
      <c r="A204" s="65" t="s">
        <v>98</v>
      </c>
      <c r="B204" s="68" t="s">
        <v>171</v>
      </c>
      <c r="C204" s="68" t="s">
        <v>70</v>
      </c>
      <c r="D204" s="68" t="s">
        <v>8</v>
      </c>
      <c r="E204" s="68" t="s">
        <v>201</v>
      </c>
      <c r="F204" s="83" t="s">
        <v>99</v>
      </c>
      <c r="G204" s="84">
        <v>0.1</v>
      </c>
    </row>
    <row r="205" spans="1:7" ht="15.75">
      <c r="A205" s="69" t="s">
        <v>100</v>
      </c>
      <c r="B205" s="66" t="s">
        <v>171</v>
      </c>
      <c r="C205" s="66" t="s">
        <v>70</v>
      </c>
      <c r="D205" s="66" t="s">
        <v>27</v>
      </c>
      <c r="E205" s="66" t="s">
        <v>4</v>
      </c>
      <c r="F205" s="85" t="s">
        <v>4</v>
      </c>
      <c r="G205" s="86">
        <f>G206+G208+G210</f>
        <v>33909</v>
      </c>
    </row>
    <row r="206" spans="1:7" ht="78.75">
      <c r="A206" s="64" t="s">
        <v>202</v>
      </c>
      <c r="B206" s="67" t="s">
        <v>171</v>
      </c>
      <c r="C206" s="67" t="s">
        <v>70</v>
      </c>
      <c r="D206" s="67" t="s">
        <v>27</v>
      </c>
      <c r="E206" s="67" t="s">
        <v>203</v>
      </c>
      <c r="F206" s="87" t="s">
        <v>4</v>
      </c>
      <c r="G206" s="88">
        <f>G207</f>
        <v>31956.5</v>
      </c>
    </row>
    <row r="207" spans="1:7" ht="63">
      <c r="A207" s="65" t="s">
        <v>66</v>
      </c>
      <c r="B207" s="68" t="s">
        <v>171</v>
      </c>
      <c r="C207" s="68" t="s">
        <v>70</v>
      </c>
      <c r="D207" s="68" t="s">
        <v>27</v>
      </c>
      <c r="E207" s="68" t="s">
        <v>203</v>
      </c>
      <c r="F207" s="83" t="s">
        <v>67</v>
      </c>
      <c r="G207" s="84">
        <v>31956.5</v>
      </c>
    </row>
    <row r="208" spans="1:7" ht="31.5">
      <c r="A208" s="64" t="s">
        <v>204</v>
      </c>
      <c r="B208" s="67" t="s">
        <v>171</v>
      </c>
      <c r="C208" s="67" t="s">
        <v>70</v>
      </c>
      <c r="D208" s="67" t="s">
        <v>27</v>
      </c>
      <c r="E208" s="67" t="s">
        <v>205</v>
      </c>
      <c r="F208" s="87" t="s">
        <v>4</v>
      </c>
      <c r="G208" s="88">
        <f>G209</f>
        <v>1952.5</v>
      </c>
    </row>
    <row r="209" spans="1:33" ht="47.25">
      <c r="A209" s="65" t="s">
        <v>18</v>
      </c>
      <c r="B209" s="68" t="s">
        <v>171</v>
      </c>
      <c r="C209" s="68" t="s">
        <v>70</v>
      </c>
      <c r="D209" s="68" t="s">
        <v>27</v>
      </c>
      <c r="E209" s="68" t="s">
        <v>205</v>
      </c>
      <c r="F209" s="83" t="s">
        <v>19</v>
      </c>
      <c r="G209" s="84">
        <v>1952.5</v>
      </c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5"/>
      <c r="Y209" s="95"/>
      <c r="Z209" s="95"/>
      <c r="AA209" s="95"/>
      <c r="AB209" s="95"/>
      <c r="AC209" s="96"/>
      <c r="AD209" s="97"/>
      <c r="AE209" s="97"/>
      <c r="AF209" s="98"/>
      <c r="AG209" s="99"/>
    </row>
    <row r="210" spans="1:33" ht="150">
      <c r="A210" s="93" t="s">
        <v>478</v>
      </c>
      <c r="B210" s="68" t="s">
        <v>171</v>
      </c>
      <c r="C210" s="68" t="s">
        <v>70</v>
      </c>
      <c r="D210" s="68" t="s">
        <v>27</v>
      </c>
      <c r="E210" s="68" t="s">
        <v>479</v>
      </c>
      <c r="F210" s="83"/>
      <c r="G210" s="84">
        <f>G211</f>
        <v>0</v>
      </c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5"/>
      <c r="Y210" s="95"/>
      <c r="Z210" s="95"/>
      <c r="AA210" s="95"/>
      <c r="AB210" s="95"/>
      <c r="AC210" s="96"/>
      <c r="AD210" s="97"/>
      <c r="AE210" s="97"/>
      <c r="AF210" s="98"/>
      <c r="AG210" s="99"/>
    </row>
    <row r="211" spans="1:33" ht="47.25">
      <c r="A211" s="65" t="s">
        <v>18</v>
      </c>
      <c r="B211" s="68" t="s">
        <v>171</v>
      </c>
      <c r="C211" s="68" t="s">
        <v>70</v>
      </c>
      <c r="D211" s="68" t="s">
        <v>27</v>
      </c>
      <c r="E211" s="68" t="s">
        <v>479</v>
      </c>
      <c r="F211" s="83" t="s">
        <v>19</v>
      </c>
      <c r="G211" s="84">
        <v>0</v>
      </c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5"/>
      <c r="Y211" s="95"/>
      <c r="Z211" s="95"/>
      <c r="AA211" s="95"/>
      <c r="AB211" s="95"/>
      <c r="AC211" s="96"/>
      <c r="AD211" s="97"/>
      <c r="AE211" s="97"/>
      <c r="AF211" s="98"/>
      <c r="AG211" s="99"/>
    </row>
    <row r="212" spans="1:33" ht="15.75">
      <c r="A212" s="69" t="s">
        <v>206</v>
      </c>
      <c r="B212" s="66" t="s">
        <v>171</v>
      </c>
      <c r="C212" s="66" t="s">
        <v>70</v>
      </c>
      <c r="D212" s="66" t="s">
        <v>11</v>
      </c>
      <c r="E212" s="66" t="s">
        <v>4</v>
      </c>
      <c r="F212" s="85" t="s">
        <v>4</v>
      </c>
      <c r="G212" s="86">
        <f>G213</f>
        <v>23423.2</v>
      </c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5"/>
      <c r="Y212" s="95"/>
      <c r="Z212" s="95"/>
      <c r="AA212" s="95"/>
      <c r="AB212" s="95"/>
      <c r="AC212" s="96"/>
      <c r="AD212" s="97"/>
      <c r="AE212" s="97"/>
      <c r="AF212" s="98"/>
      <c r="AG212" s="99"/>
    </row>
    <row r="213" spans="1:7" ht="15.75">
      <c r="A213" s="64" t="s">
        <v>12</v>
      </c>
      <c r="B213" s="67" t="s">
        <v>171</v>
      </c>
      <c r="C213" s="67" t="s">
        <v>70</v>
      </c>
      <c r="D213" s="67" t="s">
        <v>11</v>
      </c>
      <c r="E213" s="67" t="s">
        <v>13</v>
      </c>
      <c r="F213" s="87" t="s">
        <v>4</v>
      </c>
      <c r="G213" s="88">
        <f>G214+G216+G218</f>
        <v>23423.2</v>
      </c>
    </row>
    <row r="214" spans="1:7" ht="66" customHeight="1">
      <c r="A214" s="64" t="s">
        <v>207</v>
      </c>
      <c r="B214" s="67" t="s">
        <v>171</v>
      </c>
      <c r="C214" s="67" t="s">
        <v>70</v>
      </c>
      <c r="D214" s="67" t="s">
        <v>11</v>
      </c>
      <c r="E214" s="67" t="s">
        <v>208</v>
      </c>
      <c r="F214" s="87" t="s">
        <v>4</v>
      </c>
      <c r="G214" s="88">
        <f>G215</f>
        <v>21096.2</v>
      </c>
    </row>
    <row r="215" spans="1:7" ht="15.75">
      <c r="A215" s="65" t="s">
        <v>62</v>
      </c>
      <c r="B215" s="68" t="s">
        <v>171</v>
      </c>
      <c r="C215" s="68" t="s">
        <v>70</v>
      </c>
      <c r="D215" s="68" t="s">
        <v>11</v>
      </c>
      <c r="E215" s="68" t="s">
        <v>208</v>
      </c>
      <c r="F215" s="83" t="s">
        <v>63</v>
      </c>
      <c r="G215" s="84">
        <v>21096.2</v>
      </c>
    </row>
    <row r="216" spans="1:7" ht="68.25" customHeight="1">
      <c r="A216" s="64" t="s">
        <v>209</v>
      </c>
      <c r="B216" s="67" t="s">
        <v>171</v>
      </c>
      <c r="C216" s="67" t="s">
        <v>70</v>
      </c>
      <c r="D216" s="67" t="s">
        <v>11</v>
      </c>
      <c r="E216" s="67" t="s">
        <v>210</v>
      </c>
      <c r="F216" s="87" t="s">
        <v>4</v>
      </c>
      <c r="G216" s="88">
        <f>G217</f>
        <v>2115.9</v>
      </c>
    </row>
    <row r="217" spans="1:7" ht="15.75">
      <c r="A217" s="65" t="s">
        <v>62</v>
      </c>
      <c r="B217" s="68" t="s">
        <v>171</v>
      </c>
      <c r="C217" s="68" t="s">
        <v>70</v>
      </c>
      <c r="D217" s="68" t="s">
        <v>11</v>
      </c>
      <c r="E217" s="68" t="s">
        <v>210</v>
      </c>
      <c r="F217" s="83" t="s">
        <v>63</v>
      </c>
      <c r="G217" s="84">
        <v>2115.9</v>
      </c>
    </row>
    <row r="218" spans="1:7" ht="47.25">
      <c r="A218" s="64" t="s">
        <v>211</v>
      </c>
      <c r="B218" s="67" t="s">
        <v>171</v>
      </c>
      <c r="C218" s="67" t="s">
        <v>70</v>
      </c>
      <c r="D218" s="67" t="s">
        <v>11</v>
      </c>
      <c r="E218" s="67" t="s">
        <v>212</v>
      </c>
      <c r="F218" s="87" t="s">
        <v>4</v>
      </c>
      <c r="G218" s="88">
        <f>G219</f>
        <v>211.1</v>
      </c>
    </row>
    <row r="219" spans="1:7" ht="15.75">
      <c r="A219" s="65" t="s">
        <v>62</v>
      </c>
      <c r="B219" s="68" t="s">
        <v>171</v>
      </c>
      <c r="C219" s="68" t="s">
        <v>70</v>
      </c>
      <c r="D219" s="68" t="s">
        <v>11</v>
      </c>
      <c r="E219" s="68" t="s">
        <v>212</v>
      </c>
      <c r="F219" s="83" t="s">
        <v>63</v>
      </c>
      <c r="G219" s="84">
        <v>211.1</v>
      </c>
    </row>
    <row r="220" spans="1:7" ht="31.5">
      <c r="A220" s="69" t="s">
        <v>213</v>
      </c>
      <c r="B220" s="66" t="s">
        <v>171</v>
      </c>
      <c r="C220" s="66" t="s">
        <v>70</v>
      </c>
      <c r="D220" s="66" t="s">
        <v>70</v>
      </c>
      <c r="E220" s="66" t="s">
        <v>4</v>
      </c>
      <c r="F220" s="85" t="s">
        <v>4</v>
      </c>
      <c r="G220" s="86">
        <f>G222+G227+G232+G238</f>
        <v>10480.4</v>
      </c>
    </row>
    <row r="221" spans="1:7" ht="63">
      <c r="A221" s="64" t="s">
        <v>484</v>
      </c>
      <c r="B221" s="67" t="s">
        <v>171</v>
      </c>
      <c r="C221" s="67" t="s">
        <v>70</v>
      </c>
      <c r="D221" s="67" t="s">
        <v>70</v>
      </c>
      <c r="E221" s="67" t="s">
        <v>101</v>
      </c>
      <c r="F221" s="87" t="s">
        <v>4</v>
      </c>
      <c r="G221" s="88">
        <f>G222+G227</f>
        <v>836.9</v>
      </c>
    </row>
    <row r="222" spans="1:7" ht="47.25">
      <c r="A222" s="64" t="s">
        <v>488</v>
      </c>
      <c r="B222" s="67" t="s">
        <v>171</v>
      </c>
      <c r="C222" s="67" t="s">
        <v>70</v>
      </c>
      <c r="D222" s="67" t="s">
        <v>70</v>
      </c>
      <c r="E222" s="67" t="s">
        <v>214</v>
      </c>
      <c r="F222" s="87" t="s">
        <v>4</v>
      </c>
      <c r="G222" s="88">
        <f>G223+G225</f>
        <v>312.7</v>
      </c>
    </row>
    <row r="223" spans="1:7" ht="63">
      <c r="A223" s="64" t="s">
        <v>215</v>
      </c>
      <c r="B223" s="67" t="s">
        <v>171</v>
      </c>
      <c r="C223" s="67" t="s">
        <v>70</v>
      </c>
      <c r="D223" s="67" t="s">
        <v>70</v>
      </c>
      <c r="E223" s="67" t="s">
        <v>216</v>
      </c>
      <c r="F223" s="87" t="s">
        <v>4</v>
      </c>
      <c r="G223" s="88">
        <f>G224</f>
        <v>312.7</v>
      </c>
    </row>
    <row r="224" spans="1:7" ht="47.25">
      <c r="A224" s="65" t="s">
        <v>18</v>
      </c>
      <c r="B224" s="68" t="s">
        <v>171</v>
      </c>
      <c r="C224" s="68" t="s">
        <v>70</v>
      </c>
      <c r="D224" s="68" t="s">
        <v>70</v>
      </c>
      <c r="E224" s="68" t="s">
        <v>216</v>
      </c>
      <c r="F224" s="83" t="s">
        <v>19</v>
      </c>
      <c r="G224" s="84">
        <v>312.7</v>
      </c>
    </row>
    <row r="225" spans="1:7" ht="47.25">
      <c r="A225" s="64" t="s">
        <v>217</v>
      </c>
      <c r="B225" s="67" t="s">
        <v>171</v>
      </c>
      <c r="C225" s="67" t="s">
        <v>70</v>
      </c>
      <c r="D225" s="67" t="s">
        <v>70</v>
      </c>
      <c r="E225" s="67" t="s">
        <v>218</v>
      </c>
      <c r="F225" s="87" t="s">
        <v>4</v>
      </c>
      <c r="G225" s="88">
        <f>G226</f>
        <v>0</v>
      </c>
    </row>
    <row r="226" spans="1:7" ht="63">
      <c r="A226" s="65" t="s">
        <v>66</v>
      </c>
      <c r="B226" s="68" t="s">
        <v>171</v>
      </c>
      <c r="C226" s="68" t="s">
        <v>70</v>
      </c>
      <c r="D226" s="68" t="s">
        <v>70</v>
      </c>
      <c r="E226" s="68" t="s">
        <v>218</v>
      </c>
      <c r="F226" s="83" t="s">
        <v>67</v>
      </c>
      <c r="G226" s="84">
        <v>0</v>
      </c>
    </row>
    <row r="227" spans="1:7" ht="31.5">
      <c r="A227" s="64" t="s">
        <v>219</v>
      </c>
      <c r="B227" s="67" t="s">
        <v>171</v>
      </c>
      <c r="C227" s="67" t="s">
        <v>70</v>
      </c>
      <c r="D227" s="67" t="s">
        <v>70</v>
      </c>
      <c r="E227" s="67" t="s">
        <v>220</v>
      </c>
      <c r="F227" s="87" t="s">
        <v>4</v>
      </c>
      <c r="G227" s="88">
        <f>G228+G230</f>
        <v>524.2</v>
      </c>
    </row>
    <row r="228" spans="1:7" ht="31.5">
      <c r="A228" s="64" t="s">
        <v>221</v>
      </c>
      <c r="B228" s="67" t="s">
        <v>171</v>
      </c>
      <c r="C228" s="67" t="s">
        <v>70</v>
      </c>
      <c r="D228" s="67" t="s">
        <v>70</v>
      </c>
      <c r="E228" s="67" t="s">
        <v>222</v>
      </c>
      <c r="F228" s="87" t="s">
        <v>4</v>
      </c>
      <c r="G228" s="88">
        <f>G229</f>
        <v>500</v>
      </c>
    </row>
    <row r="229" spans="1:7" ht="63">
      <c r="A229" s="65" t="s">
        <v>66</v>
      </c>
      <c r="B229" s="68" t="s">
        <v>171</v>
      </c>
      <c r="C229" s="68" t="s">
        <v>70</v>
      </c>
      <c r="D229" s="68" t="s">
        <v>70</v>
      </c>
      <c r="E229" s="68" t="s">
        <v>222</v>
      </c>
      <c r="F229" s="83" t="s">
        <v>67</v>
      </c>
      <c r="G229" s="84">
        <v>500</v>
      </c>
    </row>
    <row r="230" spans="1:7" ht="47.25">
      <c r="A230" s="64" t="s">
        <v>46</v>
      </c>
      <c r="B230" s="67" t="s">
        <v>171</v>
      </c>
      <c r="C230" s="67" t="s">
        <v>70</v>
      </c>
      <c r="D230" s="67" t="s">
        <v>70</v>
      </c>
      <c r="E230" s="67" t="s">
        <v>223</v>
      </c>
      <c r="F230" s="87" t="s">
        <v>4</v>
      </c>
      <c r="G230" s="88">
        <f>G231</f>
        <v>24.2</v>
      </c>
    </row>
    <row r="231" spans="1:7" ht="47.25">
      <c r="A231" s="65" t="s">
        <v>18</v>
      </c>
      <c r="B231" s="68" t="s">
        <v>171</v>
      </c>
      <c r="C231" s="68" t="s">
        <v>70</v>
      </c>
      <c r="D231" s="68" t="s">
        <v>70</v>
      </c>
      <c r="E231" s="68" t="s">
        <v>223</v>
      </c>
      <c r="F231" s="83" t="s">
        <v>19</v>
      </c>
      <c r="G231" s="84">
        <v>24.2</v>
      </c>
    </row>
    <row r="232" spans="1:7" ht="47.25">
      <c r="A232" s="64" t="s">
        <v>224</v>
      </c>
      <c r="B232" s="67" t="s">
        <v>171</v>
      </c>
      <c r="C232" s="67" t="s">
        <v>70</v>
      </c>
      <c r="D232" s="67" t="s">
        <v>70</v>
      </c>
      <c r="E232" s="67" t="s">
        <v>225</v>
      </c>
      <c r="F232" s="87" t="s">
        <v>4</v>
      </c>
      <c r="G232" s="88">
        <f>G234+G236</f>
        <v>4087.5</v>
      </c>
    </row>
    <row r="233" spans="1:7" ht="31.5">
      <c r="A233" s="64" t="s">
        <v>226</v>
      </c>
      <c r="B233" s="67" t="s">
        <v>171</v>
      </c>
      <c r="C233" s="67" t="s">
        <v>70</v>
      </c>
      <c r="D233" s="67" t="s">
        <v>70</v>
      </c>
      <c r="E233" s="67" t="s">
        <v>227</v>
      </c>
      <c r="F233" s="87" t="s">
        <v>4</v>
      </c>
      <c r="G233" s="88">
        <f>G234+G236</f>
        <v>4087.5</v>
      </c>
    </row>
    <row r="234" spans="1:7" ht="31.5">
      <c r="A234" s="64" t="s">
        <v>228</v>
      </c>
      <c r="B234" s="67" t="s">
        <v>171</v>
      </c>
      <c r="C234" s="67" t="s">
        <v>70</v>
      </c>
      <c r="D234" s="67" t="s">
        <v>70</v>
      </c>
      <c r="E234" s="67" t="s">
        <v>229</v>
      </c>
      <c r="F234" s="87" t="s">
        <v>4</v>
      </c>
      <c r="G234" s="88">
        <f>G235</f>
        <v>3462.5</v>
      </c>
    </row>
    <row r="235" spans="1:7" ht="47.25">
      <c r="A235" s="65" t="s">
        <v>18</v>
      </c>
      <c r="B235" s="68" t="s">
        <v>171</v>
      </c>
      <c r="C235" s="68" t="s">
        <v>70</v>
      </c>
      <c r="D235" s="68" t="s">
        <v>70</v>
      </c>
      <c r="E235" s="68" t="s">
        <v>229</v>
      </c>
      <c r="F235" s="83" t="s">
        <v>19</v>
      </c>
      <c r="G235" s="84">
        <v>3462.5</v>
      </c>
    </row>
    <row r="236" spans="1:7" ht="47.25">
      <c r="A236" s="64" t="s">
        <v>230</v>
      </c>
      <c r="B236" s="67" t="s">
        <v>171</v>
      </c>
      <c r="C236" s="67" t="s">
        <v>70</v>
      </c>
      <c r="D236" s="67" t="s">
        <v>70</v>
      </c>
      <c r="E236" s="67" t="s">
        <v>231</v>
      </c>
      <c r="F236" s="87" t="s">
        <v>4</v>
      </c>
      <c r="G236" s="88">
        <f>G237</f>
        <v>625</v>
      </c>
    </row>
    <row r="237" spans="1:7" ht="63">
      <c r="A237" s="65" t="s">
        <v>66</v>
      </c>
      <c r="B237" s="68" t="s">
        <v>171</v>
      </c>
      <c r="C237" s="68" t="s">
        <v>70</v>
      </c>
      <c r="D237" s="68" t="s">
        <v>70</v>
      </c>
      <c r="E237" s="68" t="s">
        <v>231</v>
      </c>
      <c r="F237" s="83" t="s">
        <v>67</v>
      </c>
      <c r="G237" s="84">
        <v>625</v>
      </c>
    </row>
    <row r="238" spans="1:7" ht="15.75">
      <c r="A238" s="64" t="s">
        <v>12</v>
      </c>
      <c r="B238" s="67" t="s">
        <v>171</v>
      </c>
      <c r="C238" s="67" t="s">
        <v>70</v>
      </c>
      <c r="D238" s="67" t="s">
        <v>70</v>
      </c>
      <c r="E238" s="67" t="s">
        <v>13</v>
      </c>
      <c r="F238" s="87" t="s">
        <v>4</v>
      </c>
      <c r="G238" s="88">
        <f>G239+G241</f>
        <v>5556</v>
      </c>
    </row>
    <row r="239" spans="1:7" ht="63">
      <c r="A239" s="64" t="s">
        <v>232</v>
      </c>
      <c r="B239" s="67" t="s">
        <v>171</v>
      </c>
      <c r="C239" s="67" t="s">
        <v>70</v>
      </c>
      <c r="D239" s="67" t="s">
        <v>70</v>
      </c>
      <c r="E239" s="67" t="s">
        <v>233</v>
      </c>
      <c r="F239" s="87" t="s">
        <v>4</v>
      </c>
      <c r="G239" s="88">
        <f>G240</f>
        <v>30.1</v>
      </c>
    </row>
    <row r="240" spans="1:7" ht="47.25">
      <c r="A240" s="65" t="s">
        <v>18</v>
      </c>
      <c r="B240" s="68" t="s">
        <v>171</v>
      </c>
      <c r="C240" s="68" t="s">
        <v>70</v>
      </c>
      <c r="D240" s="68" t="s">
        <v>70</v>
      </c>
      <c r="E240" s="68" t="s">
        <v>233</v>
      </c>
      <c r="F240" s="83" t="s">
        <v>19</v>
      </c>
      <c r="G240" s="84">
        <v>30.1</v>
      </c>
    </row>
    <row r="241" spans="1:7" ht="15.75">
      <c r="A241" s="64" t="s">
        <v>14</v>
      </c>
      <c r="B241" s="67" t="s">
        <v>171</v>
      </c>
      <c r="C241" s="67" t="s">
        <v>70</v>
      </c>
      <c r="D241" s="67" t="s">
        <v>70</v>
      </c>
      <c r="E241" s="67" t="s">
        <v>15</v>
      </c>
      <c r="F241" s="87" t="s">
        <v>4</v>
      </c>
      <c r="G241" s="88">
        <f>G242+G243+G244</f>
        <v>5525.9</v>
      </c>
    </row>
    <row r="242" spans="1:7" ht="47.25">
      <c r="A242" s="65" t="s">
        <v>16</v>
      </c>
      <c r="B242" s="68" t="s">
        <v>171</v>
      </c>
      <c r="C242" s="68" t="s">
        <v>70</v>
      </c>
      <c r="D242" s="68" t="s">
        <v>70</v>
      </c>
      <c r="E242" s="68" t="s">
        <v>15</v>
      </c>
      <c r="F242" s="83" t="s">
        <v>17</v>
      </c>
      <c r="G242" s="84">
        <v>5073.3</v>
      </c>
    </row>
    <row r="243" spans="1:7" ht="47.25">
      <c r="A243" s="65" t="s">
        <v>18</v>
      </c>
      <c r="B243" s="68" t="s">
        <v>171</v>
      </c>
      <c r="C243" s="68" t="s">
        <v>70</v>
      </c>
      <c r="D243" s="68" t="s">
        <v>70</v>
      </c>
      <c r="E243" s="68" t="s">
        <v>15</v>
      </c>
      <c r="F243" s="83" t="s">
        <v>19</v>
      </c>
      <c r="G243" s="84">
        <v>335.5</v>
      </c>
    </row>
    <row r="244" spans="1:7" ht="18.75" customHeight="1">
      <c r="A244" s="65" t="s">
        <v>20</v>
      </c>
      <c r="B244" s="68" t="s">
        <v>171</v>
      </c>
      <c r="C244" s="68" t="s">
        <v>70</v>
      </c>
      <c r="D244" s="68" t="s">
        <v>70</v>
      </c>
      <c r="E244" s="68" t="s">
        <v>15</v>
      </c>
      <c r="F244" s="83" t="s">
        <v>21</v>
      </c>
      <c r="G244" s="84">
        <v>117.1</v>
      </c>
    </row>
    <row r="245" spans="1:7" ht="15.75">
      <c r="A245" s="69" t="s">
        <v>125</v>
      </c>
      <c r="B245" s="66" t="s">
        <v>171</v>
      </c>
      <c r="C245" s="66" t="s">
        <v>126</v>
      </c>
      <c r="D245" s="66" t="s">
        <v>9</v>
      </c>
      <c r="E245" s="66" t="s">
        <v>4</v>
      </c>
      <c r="F245" s="85" t="s">
        <v>4</v>
      </c>
      <c r="G245" s="86">
        <f>G246</f>
        <v>1204.7</v>
      </c>
    </row>
    <row r="246" spans="1:7" ht="15.75">
      <c r="A246" s="69" t="s">
        <v>132</v>
      </c>
      <c r="B246" s="66" t="s">
        <v>171</v>
      </c>
      <c r="C246" s="66" t="s">
        <v>126</v>
      </c>
      <c r="D246" s="66" t="s">
        <v>11</v>
      </c>
      <c r="E246" s="66" t="s">
        <v>4</v>
      </c>
      <c r="F246" s="85" t="s">
        <v>4</v>
      </c>
      <c r="G246" s="86">
        <f>G247+G255</f>
        <v>1204.7</v>
      </c>
    </row>
    <row r="247" spans="1:7" ht="51.75" customHeight="1">
      <c r="A247" s="64" t="s">
        <v>133</v>
      </c>
      <c r="B247" s="67" t="s">
        <v>171</v>
      </c>
      <c r="C247" s="67" t="s">
        <v>126</v>
      </c>
      <c r="D247" s="67" t="s">
        <v>11</v>
      </c>
      <c r="E247" s="67" t="s">
        <v>134</v>
      </c>
      <c r="F247" s="87" t="s">
        <v>4</v>
      </c>
      <c r="G247" s="89">
        <f>G248</f>
        <v>912.7</v>
      </c>
    </row>
    <row r="248" spans="1:7" ht="31.5">
      <c r="A248" s="64" t="s">
        <v>135</v>
      </c>
      <c r="B248" s="67" t="s">
        <v>171</v>
      </c>
      <c r="C248" s="67" t="s">
        <v>126</v>
      </c>
      <c r="D248" s="67" t="s">
        <v>11</v>
      </c>
      <c r="E248" s="67" t="s">
        <v>136</v>
      </c>
      <c r="F248" s="87" t="s">
        <v>4</v>
      </c>
      <c r="G248" s="88">
        <f>G249+G251+G253</f>
        <v>912.7</v>
      </c>
    </row>
    <row r="249" spans="1:7" ht="47.25">
      <c r="A249" s="64" t="s">
        <v>234</v>
      </c>
      <c r="B249" s="67" t="s">
        <v>171</v>
      </c>
      <c r="C249" s="67" t="s">
        <v>126</v>
      </c>
      <c r="D249" s="67" t="s">
        <v>11</v>
      </c>
      <c r="E249" s="67" t="s">
        <v>235</v>
      </c>
      <c r="F249" s="87" t="s">
        <v>4</v>
      </c>
      <c r="G249" s="88">
        <f>G250</f>
        <v>912.7</v>
      </c>
    </row>
    <row r="250" spans="1:7" ht="63">
      <c r="A250" s="65" t="s">
        <v>66</v>
      </c>
      <c r="B250" s="68" t="s">
        <v>171</v>
      </c>
      <c r="C250" s="68" t="s">
        <v>126</v>
      </c>
      <c r="D250" s="68" t="s">
        <v>11</v>
      </c>
      <c r="E250" s="68" t="s">
        <v>235</v>
      </c>
      <c r="F250" s="83" t="s">
        <v>67</v>
      </c>
      <c r="G250" s="84">
        <v>912.7</v>
      </c>
    </row>
    <row r="251" spans="1:7" ht="47.25">
      <c r="A251" s="64" t="s">
        <v>236</v>
      </c>
      <c r="B251" s="67" t="s">
        <v>171</v>
      </c>
      <c r="C251" s="67" t="s">
        <v>126</v>
      </c>
      <c r="D251" s="67" t="s">
        <v>11</v>
      </c>
      <c r="E251" s="67" t="s">
        <v>237</v>
      </c>
      <c r="F251" s="87" t="s">
        <v>4</v>
      </c>
      <c r="G251" s="88">
        <f>G252</f>
        <v>0</v>
      </c>
    </row>
    <row r="252" spans="1:7" ht="47.25">
      <c r="A252" s="65" t="s">
        <v>18</v>
      </c>
      <c r="B252" s="68" t="s">
        <v>171</v>
      </c>
      <c r="C252" s="68" t="s">
        <v>126</v>
      </c>
      <c r="D252" s="68" t="s">
        <v>11</v>
      </c>
      <c r="E252" s="68" t="s">
        <v>237</v>
      </c>
      <c r="F252" s="83" t="s">
        <v>19</v>
      </c>
      <c r="G252" s="84">
        <v>0</v>
      </c>
    </row>
    <row r="253" spans="1:7" ht="63">
      <c r="A253" s="64" t="s">
        <v>238</v>
      </c>
      <c r="B253" s="67" t="s">
        <v>171</v>
      </c>
      <c r="C253" s="67" t="s">
        <v>126</v>
      </c>
      <c r="D253" s="67" t="s">
        <v>11</v>
      </c>
      <c r="E253" s="67" t="s">
        <v>239</v>
      </c>
      <c r="F253" s="87" t="s">
        <v>4</v>
      </c>
      <c r="G253" s="88">
        <f>G254</f>
        <v>0</v>
      </c>
    </row>
    <row r="254" spans="1:7" ht="63">
      <c r="A254" s="65" t="s">
        <v>66</v>
      </c>
      <c r="B254" s="68" t="s">
        <v>171</v>
      </c>
      <c r="C254" s="68" t="s">
        <v>126</v>
      </c>
      <c r="D254" s="68" t="s">
        <v>11</v>
      </c>
      <c r="E254" s="68" t="s">
        <v>239</v>
      </c>
      <c r="F254" s="83" t="s">
        <v>67</v>
      </c>
      <c r="G254" s="84">
        <v>0</v>
      </c>
    </row>
    <row r="255" spans="1:7" ht="15.75">
      <c r="A255" s="64" t="s">
        <v>12</v>
      </c>
      <c r="B255" s="67" t="s">
        <v>171</v>
      </c>
      <c r="C255" s="67" t="s">
        <v>126</v>
      </c>
      <c r="D255" s="67" t="s">
        <v>11</v>
      </c>
      <c r="E255" s="67" t="s">
        <v>13</v>
      </c>
      <c r="F255" s="87" t="s">
        <v>4</v>
      </c>
      <c r="G255" s="88">
        <f>G256</f>
        <v>292</v>
      </c>
    </row>
    <row r="256" spans="1:7" ht="67.5" customHeight="1">
      <c r="A256" s="64" t="s">
        <v>240</v>
      </c>
      <c r="B256" s="67" t="s">
        <v>171</v>
      </c>
      <c r="C256" s="67" t="s">
        <v>126</v>
      </c>
      <c r="D256" s="67" t="s">
        <v>11</v>
      </c>
      <c r="E256" s="67" t="s">
        <v>241</v>
      </c>
      <c r="F256" s="87" t="s">
        <v>4</v>
      </c>
      <c r="G256" s="88">
        <f>G257</f>
        <v>292</v>
      </c>
    </row>
    <row r="257" spans="1:7" ht="63">
      <c r="A257" s="65" t="s">
        <v>66</v>
      </c>
      <c r="B257" s="68" t="s">
        <v>171</v>
      </c>
      <c r="C257" s="68" t="s">
        <v>126</v>
      </c>
      <c r="D257" s="68" t="s">
        <v>11</v>
      </c>
      <c r="E257" s="68" t="s">
        <v>241</v>
      </c>
      <c r="F257" s="83" t="s">
        <v>67</v>
      </c>
      <c r="G257" s="84">
        <v>292</v>
      </c>
    </row>
    <row r="258" spans="1:7" ht="94.5">
      <c r="A258" s="69" t="s">
        <v>242</v>
      </c>
      <c r="B258" s="66" t="s">
        <v>243</v>
      </c>
      <c r="C258" s="66" t="s">
        <v>4</v>
      </c>
      <c r="D258" s="66" t="s">
        <v>4</v>
      </c>
      <c r="E258" s="66" t="s">
        <v>4</v>
      </c>
      <c r="F258" s="85" t="s">
        <v>4</v>
      </c>
      <c r="G258" s="102">
        <f>G259+G265</f>
        <v>6861.6</v>
      </c>
    </row>
    <row r="259" spans="1:7" ht="31.5">
      <c r="A259" s="69" t="s">
        <v>7</v>
      </c>
      <c r="B259" s="66" t="s">
        <v>243</v>
      </c>
      <c r="C259" s="66" t="s">
        <v>8</v>
      </c>
      <c r="D259" s="66" t="s">
        <v>9</v>
      </c>
      <c r="E259" s="66" t="s">
        <v>4</v>
      </c>
      <c r="F259" s="85" t="s">
        <v>4</v>
      </c>
      <c r="G259" s="86">
        <f>G260</f>
        <v>6540.4</v>
      </c>
    </row>
    <row r="260" spans="1:7" ht="15.75">
      <c r="A260" s="69" t="s">
        <v>40</v>
      </c>
      <c r="B260" s="66" t="s">
        <v>243</v>
      </c>
      <c r="C260" s="66" t="s">
        <v>8</v>
      </c>
      <c r="D260" s="66" t="s">
        <v>41</v>
      </c>
      <c r="E260" s="66" t="s">
        <v>4</v>
      </c>
      <c r="F260" s="85" t="s">
        <v>4</v>
      </c>
      <c r="G260" s="86">
        <f>G261</f>
        <v>6540.4</v>
      </c>
    </row>
    <row r="261" spans="1:7" ht="47.25">
      <c r="A261" s="64" t="s">
        <v>244</v>
      </c>
      <c r="B261" s="67" t="s">
        <v>243</v>
      </c>
      <c r="C261" s="67" t="s">
        <v>8</v>
      </c>
      <c r="D261" s="67" t="s">
        <v>41</v>
      </c>
      <c r="E261" s="67" t="s">
        <v>245</v>
      </c>
      <c r="F261" s="87" t="s">
        <v>4</v>
      </c>
      <c r="G261" s="88">
        <f>G262+G263+G264</f>
        <v>6540.4</v>
      </c>
    </row>
    <row r="262" spans="1:7" ht="31.5">
      <c r="A262" s="65" t="s">
        <v>90</v>
      </c>
      <c r="B262" s="68" t="s">
        <v>243</v>
      </c>
      <c r="C262" s="68" t="s">
        <v>8</v>
      </c>
      <c r="D262" s="68" t="s">
        <v>41</v>
      </c>
      <c r="E262" s="68" t="s">
        <v>245</v>
      </c>
      <c r="F262" s="83" t="s">
        <v>91</v>
      </c>
      <c r="G262" s="84">
        <v>3331.5</v>
      </c>
    </row>
    <row r="263" spans="1:7" ht="47.25">
      <c r="A263" s="65" t="s">
        <v>18</v>
      </c>
      <c r="B263" s="68" t="s">
        <v>243</v>
      </c>
      <c r="C263" s="68" t="s">
        <v>8</v>
      </c>
      <c r="D263" s="68" t="s">
        <v>41</v>
      </c>
      <c r="E263" s="68" t="s">
        <v>245</v>
      </c>
      <c r="F263" s="83" t="s">
        <v>19</v>
      </c>
      <c r="G263" s="84">
        <v>3023.9</v>
      </c>
    </row>
    <row r="264" spans="1:7" ht="18.75" customHeight="1">
      <c r="A264" s="65" t="s">
        <v>20</v>
      </c>
      <c r="B264" s="68" t="s">
        <v>243</v>
      </c>
      <c r="C264" s="68" t="s">
        <v>8</v>
      </c>
      <c r="D264" s="68" t="s">
        <v>41</v>
      </c>
      <c r="E264" s="68" t="s">
        <v>245</v>
      </c>
      <c r="F264" s="83" t="s">
        <v>21</v>
      </c>
      <c r="G264" s="84">
        <v>185</v>
      </c>
    </row>
    <row r="265" spans="1:7" ht="31.5">
      <c r="A265" s="69" t="s">
        <v>94</v>
      </c>
      <c r="B265" s="66" t="s">
        <v>243</v>
      </c>
      <c r="C265" s="66" t="s">
        <v>70</v>
      </c>
      <c r="D265" s="66" t="s">
        <v>9</v>
      </c>
      <c r="E265" s="66" t="s">
        <v>4</v>
      </c>
      <c r="F265" s="85" t="s">
        <v>4</v>
      </c>
      <c r="G265" s="86">
        <f>G266</f>
        <v>321.2</v>
      </c>
    </row>
    <row r="266" spans="1:7" ht="15.75">
      <c r="A266" s="69" t="s">
        <v>206</v>
      </c>
      <c r="B266" s="66" t="s">
        <v>243</v>
      </c>
      <c r="C266" s="66" t="s">
        <v>70</v>
      </c>
      <c r="D266" s="66" t="s">
        <v>11</v>
      </c>
      <c r="E266" s="66" t="s">
        <v>4</v>
      </c>
      <c r="F266" s="85" t="s">
        <v>4</v>
      </c>
      <c r="G266" s="86">
        <f>G267</f>
        <v>321.2</v>
      </c>
    </row>
    <row r="267" spans="1:7" ht="66.75" customHeight="1">
      <c r="A267" s="64" t="s">
        <v>207</v>
      </c>
      <c r="B267" s="67" t="s">
        <v>243</v>
      </c>
      <c r="C267" s="67" t="s">
        <v>70</v>
      </c>
      <c r="D267" s="67" t="s">
        <v>11</v>
      </c>
      <c r="E267" s="67" t="s">
        <v>208</v>
      </c>
      <c r="F267" s="87" t="s">
        <v>4</v>
      </c>
      <c r="G267" s="88">
        <f>G268</f>
        <v>321.2</v>
      </c>
    </row>
    <row r="268" spans="1:7" ht="47.25">
      <c r="A268" s="65" t="s">
        <v>18</v>
      </c>
      <c r="B268" s="68" t="s">
        <v>243</v>
      </c>
      <c r="C268" s="68" t="s">
        <v>70</v>
      </c>
      <c r="D268" s="68" t="s">
        <v>11</v>
      </c>
      <c r="E268" s="68" t="s">
        <v>208</v>
      </c>
      <c r="F268" s="83" t="s">
        <v>19</v>
      </c>
      <c r="G268" s="84">
        <v>321.2</v>
      </c>
    </row>
    <row r="269" spans="1:7" ht="65.25" customHeight="1">
      <c r="A269" s="69" t="s">
        <v>246</v>
      </c>
      <c r="B269" s="66" t="s">
        <v>247</v>
      </c>
      <c r="C269" s="66" t="s">
        <v>4</v>
      </c>
      <c r="D269" s="66" t="s">
        <v>4</v>
      </c>
      <c r="E269" s="66" t="s">
        <v>4</v>
      </c>
      <c r="F269" s="85" t="s">
        <v>4</v>
      </c>
      <c r="G269" s="102">
        <f>G270+G274+G280</f>
        <v>30810.6</v>
      </c>
    </row>
    <row r="270" spans="1:7" ht="47.25">
      <c r="A270" s="69" t="s">
        <v>248</v>
      </c>
      <c r="B270" s="66" t="s">
        <v>247</v>
      </c>
      <c r="C270" s="66" t="s">
        <v>11</v>
      </c>
      <c r="D270" s="66" t="s">
        <v>9</v>
      </c>
      <c r="E270" s="66" t="s">
        <v>4</v>
      </c>
      <c r="F270" s="85" t="s">
        <v>4</v>
      </c>
      <c r="G270" s="86">
        <f>G271</f>
        <v>70.2</v>
      </c>
    </row>
    <row r="271" spans="1:7" ht="63">
      <c r="A271" s="69" t="s">
        <v>249</v>
      </c>
      <c r="B271" s="66" t="s">
        <v>247</v>
      </c>
      <c r="C271" s="66" t="s">
        <v>11</v>
      </c>
      <c r="D271" s="66" t="s">
        <v>109</v>
      </c>
      <c r="E271" s="66" t="s">
        <v>4</v>
      </c>
      <c r="F271" s="85" t="s">
        <v>4</v>
      </c>
      <c r="G271" s="86">
        <f>G272</f>
        <v>70.2</v>
      </c>
    </row>
    <row r="272" spans="1:7" ht="78.75">
      <c r="A272" s="64" t="s">
        <v>250</v>
      </c>
      <c r="B272" s="67" t="s">
        <v>247</v>
      </c>
      <c r="C272" s="67" t="s">
        <v>11</v>
      </c>
      <c r="D272" s="67" t="s">
        <v>109</v>
      </c>
      <c r="E272" s="67" t="s">
        <v>251</v>
      </c>
      <c r="F272" s="87" t="s">
        <v>4</v>
      </c>
      <c r="G272" s="88">
        <f>G273</f>
        <v>70.2</v>
      </c>
    </row>
    <row r="273" spans="1:7" ht="15.75">
      <c r="A273" s="65" t="s">
        <v>56</v>
      </c>
      <c r="B273" s="68" t="s">
        <v>247</v>
      </c>
      <c r="C273" s="68" t="s">
        <v>11</v>
      </c>
      <c r="D273" s="68" t="s">
        <v>109</v>
      </c>
      <c r="E273" s="68" t="s">
        <v>251</v>
      </c>
      <c r="F273" s="83" t="s">
        <v>57</v>
      </c>
      <c r="G273" s="84">
        <v>70.2</v>
      </c>
    </row>
    <row r="274" spans="1:7" ht="15.75">
      <c r="A274" s="69" t="s">
        <v>106</v>
      </c>
      <c r="B274" s="66" t="s">
        <v>247</v>
      </c>
      <c r="C274" s="66" t="s">
        <v>107</v>
      </c>
      <c r="D274" s="66" t="s">
        <v>9</v>
      </c>
      <c r="E274" s="66" t="s">
        <v>4</v>
      </c>
      <c r="F274" s="85" t="s">
        <v>4</v>
      </c>
      <c r="G274" s="86">
        <f>G275</f>
        <v>1697.5</v>
      </c>
    </row>
    <row r="275" spans="1:7" ht="15.75">
      <c r="A275" s="69" t="s">
        <v>252</v>
      </c>
      <c r="B275" s="66" t="s">
        <v>247</v>
      </c>
      <c r="C275" s="66" t="s">
        <v>107</v>
      </c>
      <c r="D275" s="66" t="s">
        <v>27</v>
      </c>
      <c r="E275" s="66" t="s">
        <v>4</v>
      </c>
      <c r="F275" s="85" t="s">
        <v>4</v>
      </c>
      <c r="G275" s="86">
        <f>G276+G278</f>
        <v>1697.5</v>
      </c>
    </row>
    <row r="276" spans="1:7" ht="47.25">
      <c r="A276" s="64" t="s">
        <v>253</v>
      </c>
      <c r="B276" s="67" t="s">
        <v>247</v>
      </c>
      <c r="C276" s="67" t="s">
        <v>107</v>
      </c>
      <c r="D276" s="67" t="s">
        <v>27</v>
      </c>
      <c r="E276" s="67" t="s">
        <v>254</v>
      </c>
      <c r="F276" s="87" t="s">
        <v>4</v>
      </c>
      <c r="G276" s="88">
        <f>G277</f>
        <v>1582.1</v>
      </c>
    </row>
    <row r="277" spans="1:7" ht="15.75">
      <c r="A277" s="65" t="s">
        <v>56</v>
      </c>
      <c r="B277" s="68" t="s">
        <v>247</v>
      </c>
      <c r="C277" s="68" t="s">
        <v>107</v>
      </c>
      <c r="D277" s="68" t="s">
        <v>27</v>
      </c>
      <c r="E277" s="68" t="s">
        <v>254</v>
      </c>
      <c r="F277" s="83" t="s">
        <v>57</v>
      </c>
      <c r="G277" s="84">
        <v>1582.1</v>
      </c>
    </row>
    <row r="278" spans="1:7" ht="47.25">
      <c r="A278" s="64" t="s">
        <v>255</v>
      </c>
      <c r="B278" s="67" t="s">
        <v>247</v>
      </c>
      <c r="C278" s="67" t="s">
        <v>107</v>
      </c>
      <c r="D278" s="67" t="s">
        <v>27</v>
      </c>
      <c r="E278" s="67" t="s">
        <v>256</v>
      </c>
      <c r="F278" s="87" t="s">
        <v>4</v>
      </c>
      <c r="G278" s="88">
        <f>G279</f>
        <v>115.4</v>
      </c>
    </row>
    <row r="279" spans="1:7" ht="15.75">
      <c r="A279" s="65" t="s">
        <v>56</v>
      </c>
      <c r="B279" s="68" t="s">
        <v>247</v>
      </c>
      <c r="C279" s="68" t="s">
        <v>107</v>
      </c>
      <c r="D279" s="68" t="s">
        <v>27</v>
      </c>
      <c r="E279" s="68" t="s">
        <v>256</v>
      </c>
      <c r="F279" s="83" t="s">
        <v>57</v>
      </c>
      <c r="G279" s="90">
        <v>115.4</v>
      </c>
    </row>
    <row r="280" spans="1:7" ht="15.75">
      <c r="A280" s="69" t="s">
        <v>257</v>
      </c>
      <c r="B280" s="66" t="s">
        <v>247</v>
      </c>
      <c r="C280" s="66" t="s">
        <v>35</v>
      </c>
      <c r="D280" s="66" t="s">
        <v>9</v>
      </c>
      <c r="E280" s="66" t="s">
        <v>4</v>
      </c>
      <c r="F280" s="85" t="s">
        <v>4</v>
      </c>
      <c r="G280" s="86">
        <f>G281+G308+G313</f>
        <v>29042.9</v>
      </c>
    </row>
    <row r="281" spans="1:7" ht="15.75">
      <c r="A281" s="69" t="s">
        <v>258</v>
      </c>
      <c r="B281" s="66" t="s">
        <v>247</v>
      </c>
      <c r="C281" s="66" t="s">
        <v>35</v>
      </c>
      <c r="D281" s="66" t="s">
        <v>8</v>
      </c>
      <c r="E281" s="66" t="s">
        <v>4</v>
      </c>
      <c r="F281" s="85" t="s">
        <v>4</v>
      </c>
      <c r="G281" s="86">
        <f>G282+G298+G302+G306</f>
        <v>23101</v>
      </c>
    </row>
    <row r="282" spans="1:7" ht="63">
      <c r="A282" s="64" t="s">
        <v>259</v>
      </c>
      <c r="B282" s="67" t="s">
        <v>247</v>
      </c>
      <c r="C282" s="67" t="s">
        <v>35</v>
      </c>
      <c r="D282" s="67" t="s">
        <v>8</v>
      </c>
      <c r="E282" s="67" t="s">
        <v>260</v>
      </c>
      <c r="F282" s="87" t="s">
        <v>4</v>
      </c>
      <c r="G282" s="88">
        <f>G283+G293</f>
        <v>22670.6</v>
      </c>
    </row>
    <row r="283" spans="1:7" ht="34.5" customHeight="1">
      <c r="A283" s="64" t="s">
        <v>261</v>
      </c>
      <c r="B283" s="67" t="s">
        <v>247</v>
      </c>
      <c r="C283" s="67" t="s">
        <v>35</v>
      </c>
      <c r="D283" s="67" t="s">
        <v>8</v>
      </c>
      <c r="E283" s="67" t="s">
        <v>262</v>
      </c>
      <c r="F283" s="87" t="s">
        <v>4</v>
      </c>
      <c r="G283" s="88">
        <f>G284+G286+G289+G291</f>
        <v>22470.6</v>
      </c>
    </row>
    <row r="284" spans="1:7" ht="31.5">
      <c r="A284" s="64" t="s">
        <v>263</v>
      </c>
      <c r="B284" s="67" t="s">
        <v>247</v>
      </c>
      <c r="C284" s="67" t="s">
        <v>35</v>
      </c>
      <c r="D284" s="67" t="s">
        <v>8</v>
      </c>
      <c r="E284" s="67" t="s">
        <v>264</v>
      </c>
      <c r="F284" s="87" t="s">
        <v>4</v>
      </c>
      <c r="G284" s="88">
        <f>G285</f>
        <v>4222.4</v>
      </c>
    </row>
    <row r="285" spans="1:7" ht="47.25">
      <c r="A285" s="65" t="s">
        <v>64</v>
      </c>
      <c r="B285" s="68" t="s">
        <v>247</v>
      </c>
      <c r="C285" s="68" t="s">
        <v>35</v>
      </c>
      <c r="D285" s="68" t="s">
        <v>8</v>
      </c>
      <c r="E285" s="68" t="s">
        <v>264</v>
      </c>
      <c r="F285" s="83" t="s">
        <v>65</v>
      </c>
      <c r="G285" s="84">
        <v>4222.4</v>
      </c>
    </row>
    <row r="286" spans="1:7" ht="47.25">
      <c r="A286" s="64" t="s">
        <v>46</v>
      </c>
      <c r="B286" s="67" t="s">
        <v>247</v>
      </c>
      <c r="C286" s="67" t="s">
        <v>35</v>
      </c>
      <c r="D286" s="67" t="s">
        <v>8</v>
      </c>
      <c r="E286" s="67" t="s">
        <v>265</v>
      </c>
      <c r="F286" s="87" t="s">
        <v>4</v>
      </c>
      <c r="G286" s="88">
        <f>G287+G288</f>
        <v>2955.2</v>
      </c>
    </row>
    <row r="287" spans="1:7" ht="47.25">
      <c r="A287" s="65" t="s">
        <v>18</v>
      </c>
      <c r="B287" s="68" t="s">
        <v>247</v>
      </c>
      <c r="C287" s="68" t="s">
        <v>35</v>
      </c>
      <c r="D287" s="68" t="s">
        <v>8</v>
      </c>
      <c r="E287" s="68" t="s">
        <v>265</v>
      </c>
      <c r="F287" s="83" t="s">
        <v>19</v>
      </c>
      <c r="G287" s="84">
        <v>1754.9</v>
      </c>
    </row>
    <row r="288" spans="1:7" ht="15.75">
      <c r="A288" s="65" t="s">
        <v>56</v>
      </c>
      <c r="B288" s="68" t="s">
        <v>247</v>
      </c>
      <c r="C288" s="68" t="s">
        <v>35</v>
      </c>
      <c r="D288" s="68" t="s">
        <v>8</v>
      </c>
      <c r="E288" s="68" t="s">
        <v>265</v>
      </c>
      <c r="F288" s="83" t="s">
        <v>57</v>
      </c>
      <c r="G288" s="84">
        <v>1200.3</v>
      </c>
    </row>
    <row r="289" spans="1:7" ht="31.5">
      <c r="A289" s="64" t="s">
        <v>184</v>
      </c>
      <c r="B289" s="67" t="s">
        <v>247</v>
      </c>
      <c r="C289" s="67" t="s">
        <v>35</v>
      </c>
      <c r="D289" s="67" t="s">
        <v>8</v>
      </c>
      <c r="E289" s="67" t="s">
        <v>266</v>
      </c>
      <c r="F289" s="87" t="s">
        <v>4</v>
      </c>
      <c r="G289" s="88">
        <f>G290</f>
        <v>293.1</v>
      </c>
    </row>
    <row r="290" spans="1:7" ht="15.75">
      <c r="A290" s="65" t="s">
        <v>56</v>
      </c>
      <c r="B290" s="68" t="s">
        <v>247</v>
      </c>
      <c r="C290" s="68" t="s">
        <v>35</v>
      </c>
      <c r="D290" s="68" t="s">
        <v>8</v>
      </c>
      <c r="E290" s="68" t="s">
        <v>266</v>
      </c>
      <c r="F290" s="83" t="s">
        <v>57</v>
      </c>
      <c r="G290" s="84">
        <v>293.1</v>
      </c>
    </row>
    <row r="291" spans="1:7" ht="31.5">
      <c r="A291" s="64" t="s">
        <v>103</v>
      </c>
      <c r="B291" s="67" t="s">
        <v>247</v>
      </c>
      <c r="C291" s="67" t="s">
        <v>35</v>
      </c>
      <c r="D291" s="67" t="s">
        <v>8</v>
      </c>
      <c r="E291" s="67" t="s">
        <v>267</v>
      </c>
      <c r="F291" s="87" t="s">
        <v>4</v>
      </c>
      <c r="G291" s="88">
        <f>G292</f>
        <v>14999.9</v>
      </c>
    </row>
    <row r="292" spans="1:7" ht="78.75">
      <c r="A292" s="65" t="s">
        <v>268</v>
      </c>
      <c r="B292" s="68" t="s">
        <v>247</v>
      </c>
      <c r="C292" s="68" t="s">
        <v>35</v>
      </c>
      <c r="D292" s="68" t="s">
        <v>8</v>
      </c>
      <c r="E292" s="68" t="s">
        <v>267</v>
      </c>
      <c r="F292" s="83" t="s">
        <v>269</v>
      </c>
      <c r="G292" s="84">
        <v>14999.9</v>
      </c>
    </row>
    <row r="293" spans="1:7" ht="31.5">
      <c r="A293" s="64" t="s">
        <v>270</v>
      </c>
      <c r="B293" s="67" t="s">
        <v>247</v>
      </c>
      <c r="C293" s="67" t="s">
        <v>35</v>
      </c>
      <c r="D293" s="67" t="s">
        <v>8</v>
      </c>
      <c r="E293" s="67" t="s">
        <v>271</v>
      </c>
      <c r="F293" s="87" t="s">
        <v>4</v>
      </c>
      <c r="G293" s="88">
        <f>G294+G296</f>
        <v>200</v>
      </c>
    </row>
    <row r="294" spans="1:7" ht="47.25">
      <c r="A294" s="64" t="s">
        <v>46</v>
      </c>
      <c r="B294" s="67" t="s">
        <v>247</v>
      </c>
      <c r="C294" s="67" t="s">
        <v>35</v>
      </c>
      <c r="D294" s="67" t="s">
        <v>8</v>
      </c>
      <c r="E294" s="67" t="s">
        <v>272</v>
      </c>
      <c r="F294" s="87" t="s">
        <v>4</v>
      </c>
      <c r="G294" s="88">
        <f>G295</f>
        <v>200</v>
      </c>
    </row>
    <row r="295" spans="1:7" ht="15.75">
      <c r="A295" s="65" t="s">
        <v>56</v>
      </c>
      <c r="B295" s="68" t="s">
        <v>247</v>
      </c>
      <c r="C295" s="68" t="s">
        <v>35</v>
      </c>
      <c r="D295" s="68" t="s">
        <v>8</v>
      </c>
      <c r="E295" s="68" t="s">
        <v>272</v>
      </c>
      <c r="F295" s="83" t="s">
        <v>57</v>
      </c>
      <c r="G295" s="84">
        <v>200</v>
      </c>
    </row>
    <row r="296" spans="1:7" ht="31.5">
      <c r="A296" s="64" t="s">
        <v>184</v>
      </c>
      <c r="B296" s="67" t="s">
        <v>247</v>
      </c>
      <c r="C296" s="67" t="s">
        <v>35</v>
      </c>
      <c r="D296" s="67" t="s">
        <v>8</v>
      </c>
      <c r="E296" s="67" t="s">
        <v>273</v>
      </c>
      <c r="F296" s="87" t="s">
        <v>4</v>
      </c>
      <c r="G296" s="88">
        <f>G297</f>
        <v>0</v>
      </c>
    </row>
    <row r="297" spans="1:7" ht="15.75">
      <c r="A297" s="65" t="s">
        <v>56</v>
      </c>
      <c r="B297" s="68" t="s">
        <v>247</v>
      </c>
      <c r="C297" s="68" t="s">
        <v>35</v>
      </c>
      <c r="D297" s="68" t="s">
        <v>8</v>
      </c>
      <c r="E297" s="68" t="s">
        <v>273</v>
      </c>
      <c r="F297" s="83" t="s">
        <v>57</v>
      </c>
      <c r="G297" s="84">
        <v>0</v>
      </c>
    </row>
    <row r="298" spans="1:7" ht="63">
      <c r="A298" s="64" t="s">
        <v>274</v>
      </c>
      <c r="B298" s="67" t="s">
        <v>247</v>
      </c>
      <c r="C298" s="67" t="s">
        <v>35</v>
      </c>
      <c r="D298" s="67" t="s">
        <v>8</v>
      </c>
      <c r="E298" s="67" t="s">
        <v>275</v>
      </c>
      <c r="F298" s="87" t="s">
        <v>4</v>
      </c>
      <c r="G298" s="88">
        <f>G299</f>
        <v>0</v>
      </c>
    </row>
    <row r="299" spans="1:7" ht="47.25">
      <c r="A299" s="64" t="s">
        <v>276</v>
      </c>
      <c r="B299" s="67" t="s">
        <v>247</v>
      </c>
      <c r="C299" s="67" t="s">
        <v>35</v>
      </c>
      <c r="D299" s="67" t="s">
        <v>8</v>
      </c>
      <c r="E299" s="67" t="s">
        <v>277</v>
      </c>
      <c r="F299" s="87" t="s">
        <v>4</v>
      </c>
      <c r="G299" s="88">
        <f>G300</f>
        <v>0</v>
      </c>
    </row>
    <row r="300" spans="1:7" ht="31.5">
      <c r="A300" s="64" t="s">
        <v>184</v>
      </c>
      <c r="B300" s="67" t="s">
        <v>247</v>
      </c>
      <c r="C300" s="67" t="s">
        <v>35</v>
      </c>
      <c r="D300" s="67" t="s">
        <v>8</v>
      </c>
      <c r="E300" s="67" t="s">
        <v>278</v>
      </c>
      <c r="F300" s="87" t="s">
        <v>4</v>
      </c>
      <c r="G300" s="88">
        <f>G301</f>
        <v>0</v>
      </c>
    </row>
    <row r="301" spans="1:7" ht="47.25">
      <c r="A301" s="65" t="s">
        <v>18</v>
      </c>
      <c r="B301" s="68" t="s">
        <v>247</v>
      </c>
      <c r="C301" s="68" t="s">
        <v>35</v>
      </c>
      <c r="D301" s="68" t="s">
        <v>8</v>
      </c>
      <c r="E301" s="68" t="s">
        <v>278</v>
      </c>
      <c r="F301" s="83" t="s">
        <v>19</v>
      </c>
      <c r="G301" s="84">
        <v>0</v>
      </c>
    </row>
    <row r="302" spans="1:7" ht="78.75">
      <c r="A302" s="64" t="s">
        <v>279</v>
      </c>
      <c r="B302" s="67" t="s">
        <v>247</v>
      </c>
      <c r="C302" s="67" t="s">
        <v>35</v>
      </c>
      <c r="D302" s="67" t="s">
        <v>8</v>
      </c>
      <c r="E302" s="67" t="s">
        <v>280</v>
      </c>
      <c r="F302" s="87" t="s">
        <v>4</v>
      </c>
      <c r="G302" s="88">
        <f>G303</f>
        <v>0</v>
      </c>
    </row>
    <row r="303" spans="1:7" ht="47.25">
      <c r="A303" s="64" t="s">
        <v>281</v>
      </c>
      <c r="B303" s="67" t="s">
        <v>247</v>
      </c>
      <c r="C303" s="67" t="s">
        <v>35</v>
      </c>
      <c r="D303" s="67" t="s">
        <v>8</v>
      </c>
      <c r="E303" s="67" t="s">
        <v>282</v>
      </c>
      <c r="F303" s="87" t="s">
        <v>4</v>
      </c>
      <c r="G303" s="88">
        <f>G304</f>
        <v>0</v>
      </c>
    </row>
    <row r="304" spans="1:7" ht="81" customHeight="1">
      <c r="A304" s="64" t="s">
        <v>417</v>
      </c>
      <c r="B304" s="67" t="s">
        <v>247</v>
      </c>
      <c r="C304" s="67" t="s">
        <v>35</v>
      </c>
      <c r="D304" s="67" t="s">
        <v>8</v>
      </c>
      <c r="E304" s="67" t="s">
        <v>283</v>
      </c>
      <c r="F304" s="87" t="s">
        <v>4</v>
      </c>
      <c r="G304" s="88">
        <f>G305</f>
        <v>0</v>
      </c>
    </row>
    <row r="305" spans="1:7" ht="15.75">
      <c r="A305" s="65" t="s">
        <v>56</v>
      </c>
      <c r="B305" s="68" t="s">
        <v>247</v>
      </c>
      <c r="C305" s="68" t="s">
        <v>35</v>
      </c>
      <c r="D305" s="68" t="s">
        <v>8</v>
      </c>
      <c r="E305" s="68" t="s">
        <v>283</v>
      </c>
      <c r="F305" s="83" t="s">
        <v>57</v>
      </c>
      <c r="G305" s="84">
        <v>0</v>
      </c>
    </row>
    <row r="306" spans="1:7" ht="63">
      <c r="A306" s="64" t="s">
        <v>284</v>
      </c>
      <c r="B306" s="67" t="s">
        <v>247</v>
      </c>
      <c r="C306" s="67" t="s">
        <v>35</v>
      </c>
      <c r="D306" s="67" t="s">
        <v>8</v>
      </c>
      <c r="E306" s="67" t="s">
        <v>285</v>
      </c>
      <c r="F306" s="87" t="s">
        <v>4</v>
      </c>
      <c r="G306" s="88">
        <f>G307</f>
        <v>430.4</v>
      </c>
    </row>
    <row r="307" spans="1:7" ht="15.75">
      <c r="A307" s="65" t="s">
        <v>56</v>
      </c>
      <c r="B307" s="68" t="s">
        <v>247</v>
      </c>
      <c r="C307" s="68" t="s">
        <v>35</v>
      </c>
      <c r="D307" s="68" t="s">
        <v>8</v>
      </c>
      <c r="E307" s="68" t="s">
        <v>285</v>
      </c>
      <c r="F307" s="83" t="s">
        <v>57</v>
      </c>
      <c r="G307" s="84">
        <v>430.4</v>
      </c>
    </row>
    <row r="308" spans="1:7" ht="15.75">
      <c r="A308" s="69" t="s">
        <v>286</v>
      </c>
      <c r="B308" s="66" t="s">
        <v>247</v>
      </c>
      <c r="C308" s="66" t="s">
        <v>35</v>
      </c>
      <c r="D308" s="66" t="s">
        <v>27</v>
      </c>
      <c r="E308" s="66" t="s">
        <v>4</v>
      </c>
      <c r="F308" s="85" t="s">
        <v>4</v>
      </c>
      <c r="G308" s="86">
        <f>G309+G311</f>
        <v>3644.5</v>
      </c>
    </row>
    <row r="309" spans="1:7" ht="63">
      <c r="A309" s="64" t="s">
        <v>287</v>
      </c>
      <c r="B309" s="67" t="s">
        <v>247</v>
      </c>
      <c r="C309" s="67" t="s">
        <v>35</v>
      </c>
      <c r="D309" s="67" t="s">
        <v>27</v>
      </c>
      <c r="E309" s="67" t="s">
        <v>288</v>
      </c>
      <c r="F309" s="87" t="s">
        <v>4</v>
      </c>
      <c r="G309" s="88">
        <f>G310</f>
        <v>3401.5</v>
      </c>
    </row>
    <row r="310" spans="1:7" ht="15.75">
      <c r="A310" s="65" t="s">
        <v>56</v>
      </c>
      <c r="B310" s="68" t="s">
        <v>247</v>
      </c>
      <c r="C310" s="68" t="s">
        <v>35</v>
      </c>
      <c r="D310" s="68" t="s">
        <v>27</v>
      </c>
      <c r="E310" s="68" t="s">
        <v>288</v>
      </c>
      <c r="F310" s="83" t="s">
        <v>57</v>
      </c>
      <c r="G310" s="84">
        <v>3401.5</v>
      </c>
    </row>
    <row r="311" spans="1:7" ht="63">
      <c r="A311" s="64" t="s">
        <v>289</v>
      </c>
      <c r="B311" s="67" t="s">
        <v>247</v>
      </c>
      <c r="C311" s="67" t="s">
        <v>35</v>
      </c>
      <c r="D311" s="67" t="s">
        <v>27</v>
      </c>
      <c r="E311" s="67" t="s">
        <v>290</v>
      </c>
      <c r="F311" s="87" t="s">
        <v>4</v>
      </c>
      <c r="G311" s="88">
        <f>G312</f>
        <v>243</v>
      </c>
    </row>
    <row r="312" spans="1:7" ht="15.75">
      <c r="A312" s="65" t="s">
        <v>56</v>
      </c>
      <c r="B312" s="68" t="s">
        <v>247</v>
      </c>
      <c r="C312" s="68" t="s">
        <v>35</v>
      </c>
      <c r="D312" s="68" t="s">
        <v>27</v>
      </c>
      <c r="E312" s="68" t="s">
        <v>290</v>
      </c>
      <c r="F312" s="83" t="s">
        <v>57</v>
      </c>
      <c r="G312" s="84">
        <v>243</v>
      </c>
    </row>
    <row r="313" spans="1:7" ht="31.5">
      <c r="A313" s="69" t="s">
        <v>291</v>
      </c>
      <c r="B313" s="66" t="s">
        <v>247</v>
      </c>
      <c r="C313" s="66" t="s">
        <v>35</v>
      </c>
      <c r="D313" s="66" t="s">
        <v>70</v>
      </c>
      <c r="E313" s="66" t="s">
        <v>4</v>
      </c>
      <c r="F313" s="85" t="s">
        <v>4</v>
      </c>
      <c r="G313" s="86">
        <f>G314+G317</f>
        <v>2297.4</v>
      </c>
    </row>
    <row r="314" spans="1:7" ht="15.75">
      <c r="A314" s="64" t="s">
        <v>14</v>
      </c>
      <c r="B314" s="67" t="s">
        <v>247</v>
      </c>
      <c r="C314" s="67" t="s">
        <v>35</v>
      </c>
      <c r="D314" s="67" t="s">
        <v>70</v>
      </c>
      <c r="E314" s="67" t="s">
        <v>15</v>
      </c>
      <c r="F314" s="87" t="s">
        <v>4</v>
      </c>
      <c r="G314" s="88">
        <f>G315+G316</f>
        <v>1265.5</v>
      </c>
    </row>
    <row r="315" spans="1:7" ht="47.25">
      <c r="A315" s="65" t="s">
        <v>16</v>
      </c>
      <c r="B315" s="68" t="s">
        <v>247</v>
      </c>
      <c r="C315" s="68" t="s">
        <v>35</v>
      </c>
      <c r="D315" s="68" t="s">
        <v>70</v>
      </c>
      <c r="E315" s="68" t="s">
        <v>15</v>
      </c>
      <c r="F315" s="83" t="s">
        <v>17</v>
      </c>
      <c r="G315" s="84">
        <v>995.4</v>
      </c>
    </row>
    <row r="316" spans="1:7" ht="47.25">
      <c r="A316" s="65" t="s">
        <v>18</v>
      </c>
      <c r="B316" s="68" t="s">
        <v>247</v>
      </c>
      <c r="C316" s="68" t="s">
        <v>35</v>
      </c>
      <c r="D316" s="68" t="s">
        <v>70</v>
      </c>
      <c r="E316" s="68" t="s">
        <v>15</v>
      </c>
      <c r="F316" s="83" t="s">
        <v>19</v>
      </c>
      <c r="G316" s="84">
        <v>270.1</v>
      </c>
    </row>
    <row r="317" spans="1:7" ht="63">
      <c r="A317" s="64" t="s">
        <v>292</v>
      </c>
      <c r="B317" s="67" t="s">
        <v>247</v>
      </c>
      <c r="C317" s="67" t="s">
        <v>35</v>
      </c>
      <c r="D317" s="67" t="s">
        <v>70</v>
      </c>
      <c r="E317" s="67" t="s">
        <v>293</v>
      </c>
      <c r="F317" s="87" t="s">
        <v>4</v>
      </c>
      <c r="G317" s="88">
        <f>G318+G319+G320</f>
        <v>1031.9</v>
      </c>
    </row>
    <row r="318" spans="1:7" ht="31.5">
      <c r="A318" s="65" t="s">
        <v>90</v>
      </c>
      <c r="B318" s="68" t="s">
        <v>247</v>
      </c>
      <c r="C318" s="68" t="s">
        <v>35</v>
      </c>
      <c r="D318" s="68" t="s">
        <v>70</v>
      </c>
      <c r="E318" s="68" t="s">
        <v>293</v>
      </c>
      <c r="F318" s="83" t="s">
        <v>91</v>
      </c>
      <c r="G318" s="84">
        <v>953.5</v>
      </c>
    </row>
    <row r="319" spans="1:7" ht="47.25">
      <c r="A319" s="65" t="s">
        <v>18</v>
      </c>
      <c r="B319" s="68" t="s">
        <v>247</v>
      </c>
      <c r="C319" s="68" t="s">
        <v>35</v>
      </c>
      <c r="D319" s="68" t="s">
        <v>70</v>
      </c>
      <c r="E319" s="68" t="s">
        <v>293</v>
      </c>
      <c r="F319" s="83" t="s">
        <v>19</v>
      </c>
      <c r="G319" s="84">
        <v>76.8</v>
      </c>
    </row>
    <row r="320" spans="1:7" ht="18" customHeight="1">
      <c r="A320" s="65" t="s">
        <v>20</v>
      </c>
      <c r="B320" s="68" t="s">
        <v>247</v>
      </c>
      <c r="C320" s="68" t="s">
        <v>35</v>
      </c>
      <c r="D320" s="68" t="s">
        <v>70</v>
      </c>
      <c r="E320" s="68" t="s">
        <v>293</v>
      </c>
      <c r="F320" s="83" t="s">
        <v>21</v>
      </c>
      <c r="G320" s="84">
        <v>1.6</v>
      </c>
    </row>
    <row r="321" spans="1:7" ht="78.75">
      <c r="A321" s="71" t="s">
        <v>475</v>
      </c>
      <c r="B321" s="66" t="s">
        <v>294</v>
      </c>
      <c r="C321" s="66" t="s">
        <v>4</v>
      </c>
      <c r="D321" s="66" t="s">
        <v>4</v>
      </c>
      <c r="E321" s="66" t="s">
        <v>4</v>
      </c>
      <c r="F321" s="85" t="s">
        <v>4</v>
      </c>
      <c r="G321" s="86">
        <f>G322+G338+G342</f>
        <v>7605.8</v>
      </c>
    </row>
    <row r="322" spans="1:7" ht="47.25">
      <c r="A322" s="69" t="s">
        <v>248</v>
      </c>
      <c r="B322" s="66" t="s">
        <v>294</v>
      </c>
      <c r="C322" s="66" t="s">
        <v>11</v>
      </c>
      <c r="D322" s="66" t="s">
        <v>9</v>
      </c>
      <c r="E322" s="66" t="s">
        <v>4</v>
      </c>
      <c r="F322" s="85" t="s">
        <v>4</v>
      </c>
      <c r="G322" s="86">
        <f>G323</f>
        <v>7565.8</v>
      </c>
    </row>
    <row r="323" spans="1:7" ht="63">
      <c r="A323" s="69" t="s">
        <v>249</v>
      </c>
      <c r="B323" s="66" t="s">
        <v>294</v>
      </c>
      <c r="C323" s="66" t="s">
        <v>11</v>
      </c>
      <c r="D323" s="66" t="s">
        <v>109</v>
      </c>
      <c r="E323" s="66" t="s">
        <v>4</v>
      </c>
      <c r="F323" s="85" t="s">
        <v>4</v>
      </c>
      <c r="G323" s="86">
        <f>G324+G328+G332+G336</f>
        <v>7565.8</v>
      </c>
    </row>
    <row r="324" spans="1:7" ht="78.75">
      <c r="A324" s="64" t="s">
        <v>295</v>
      </c>
      <c r="B324" s="67" t="s">
        <v>294</v>
      </c>
      <c r="C324" s="67" t="s">
        <v>11</v>
      </c>
      <c r="D324" s="67" t="s">
        <v>109</v>
      </c>
      <c r="E324" s="67" t="s">
        <v>296</v>
      </c>
      <c r="F324" s="87" t="s">
        <v>4</v>
      </c>
      <c r="G324" s="88">
        <f>G325</f>
        <v>0</v>
      </c>
    </row>
    <row r="325" spans="1:7" ht="31.5">
      <c r="A325" s="64" t="s">
        <v>297</v>
      </c>
      <c r="B325" s="67" t="s">
        <v>294</v>
      </c>
      <c r="C325" s="67" t="s">
        <v>11</v>
      </c>
      <c r="D325" s="67" t="s">
        <v>109</v>
      </c>
      <c r="E325" s="67" t="s">
        <v>298</v>
      </c>
      <c r="F325" s="87" t="s">
        <v>4</v>
      </c>
      <c r="G325" s="88">
        <f>G326</f>
        <v>0</v>
      </c>
    </row>
    <row r="326" spans="1:7" ht="31.5">
      <c r="A326" s="64" t="s">
        <v>184</v>
      </c>
      <c r="B326" s="67" t="s">
        <v>294</v>
      </c>
      <c r="C326" s="67" t="s">
        <v>11</v>
      </c>
      <c r="D326" s="67" t="s">
        <v>109</v>
      </c>
      <c r="E326" s="67" t="s">
        <v>299</v>
      </c>
      <c r="F326" s="87" t="s">
        <v>4</v>
      </c>
      <c r="G326" s="88">
        <f>G327</f>
        <v>0</v>
      </c>
    </row>
    <row r="327" spans="1:7" ht="47.25">
      <c r="A327" s="65" t="s">
        <v>18</v>
      </c>
      <c r="B327" s="68" t="s">
        <v>294</v>
      </c>
      <c r="C327" s="68" t="s">
        <v>11</v>
      </c>
      <c r="D327" s="68" t="s">
        <v>109</v>
      </c>
      <c r="E327" s="68" t="s">
        <v>299</v>
      </c>
      <c r="F327" s="83" t="s">
        <v>19</v>
      </c>
      <c r="G327" s="84">
        <v>0</v>
      </c>
    </row>
    <row r="328" spans="1:7" ht="66.75" customHeight="1">
      <c r="A328" s="64" t="s">
        <v>300</v>
      </c>
      <c r="B328" s="67" t="s">
        <v>294</v>
      </c>
      <c r="C328" s="67" t="s">
        <v>11</v>
      </c>
      <c r="D328" s="67" t="s">
        <v>109</v>
      </c>
      <c r="E328" s="67" t="s">
        <v>301</v>
      </c>
      <c r="F328" s="87" t="s">
        <v>4</v>
      </c>
      <c r="G328" s="88">
        <f>G329</f>
        <v>150</v>
      </c>
    </row>
    <row r="329" spans="1:7" ht="31.5">
      <c r="A329" s="64" t="s">
        <v>302</v>
      </c>
      <c r="B329" s="67" t="s">
        <v>294</v>
      </c>
      <c r="C329" s="67" t="s">
        <v>11</v>
      </c>
      <c r="D329" s="67" t="s">
        <v>109</v>
      </c>
      <c r="E329" s="67" t="s">
        <v>303</v>
      </c>
      <c r="F329" s="87" t="s">
        <v>4</v>
      </c>
      <c r="G329" s="88">
        <f>G330</f>
        <v>150</v>
      </c>
    </row>
    <row r="330" spans="1:7" ht="47.25">
      <c r="A330" s="64" t="s">
        <v>46</v>
      </c>
      <c r="B330" s="67" t="s">
        <v>294</v>
      </c>
      <c r="C330" s="67" t="s">
        <v>11</v>
      </c>
      <c r="D330" s="67" t="s">
        <v>109</v>
      </c>
      <c r="E330" s="67" t="s">
        <v>304</v>
      </c>
      <c r="F330" s="87" t="s">
        <v>4</v>
      </c>
      <c r="G330" s="88">
        <f>G331</f>
        <v>150</v>
      </c>
    </row>
    <row r="331" spans="1:7" ht="47.25">
      <c r="A331" s="65" t="s">
        <v>18</v>
      </c>
      <c r="B331" s="68" t="s">
        <v>294</v>
      </c>
      <c r="C331" s="68" t="s">
        <v>11</v>
      </c>
      <c r="D331" s="68" t="s">
        <v>109</v>
      </c>
      <c r="E331" s="68" t="s">
        <v>304</v>
      </c>
      <c r="F331" s="83" t="s">
        <v>19</v>
      </c>
      <c r="G331" s="84">
        <v>150</v>
      </c>
    </row>
    <row r="332" spans="1:7" ht="31.5">
      <c r="A332" s="64" t="s">
        <v>305</v>
      </c>
      <c r="B332" s="67" t="s">
        <v>294</v>
      </c>
      <c r="C332" s="67" t="s">
        <v>11</v>
      </c>
      <c r="D332" s="67" t="s">
        <v>109</v>
      </c>
      <c r="E332" s="67" t="s">
        <v>306</v>
      </c>
      <c r="F332" s="87" t="s">
        <v>4</v>
      </c>
      <c r="G332" s="88">
        <f>G333+G334+G335</f>
        <v>4968.2</v>
      </c>
    </row>
    <row r="333" spans="1:7" ht="31.5">
      <c r="A333" s="65" t="s">
        <v>90</v>
      </c>
      <c r="B333" s="68" t="s">
        <v>294</v>
      </c>
      <c r="C333" s="68" t="s">
        <v>11</v>
      </c>
      <c r="D333" s="68" t="s">
        <v>109</v>
      </c>
      <c r="E333" s="68" t="s">
        <v>306</v>
      </c>
      <c r="F333" s="83" t="s">
        <v>91</v>
      </c>
      <c r="G333" s="84">
        <v>4367.5</v>
      </c>
    </row>
    <row r="334" spans="1:7" ht="47.25">
      <c r="A334" s="65" t="s">
        <v>18</v>
      </c>
      <c r="B334" s="68" t="s">
        <v>294</v>
      </c>
      <c r="C334" s="68" t="s">
        <v>11</v>
      </c>
      <c r="D334" s="68" t="s">
        <v>109</v>
      </c>
      <c r="E334" s="68" t="s">
        <v>306</v>
      </c>
      <c r="F334" s="83" t="s">
        <v>19</v>
      </c>
      <c r="G334" s="84">
        <v>566.2</v>
      </c>
    </row>
    <row r="335" spans="1:7" ht="18.75" customHeight="1">
      <c r="A335" s="65" t="s">
        <v>20</v>
      </c>
      <c r="B335" s="68" t="s">
        <v>294</v>
      </c>
      <c r="C335" s="68" t="s">
        <v>11</v>
      </c>
      <c r="D335" s="68" t="s">
        <v>109</v>
      </c>
      <c r="E335" s="68" t="s">
        <v>306</v>
      </c>
      <c r="F335" s="83" t="s">
        <v>21</v>
      </c>
      <c r="G335" s="84">
        <v>34.5</v>
      </c>
    </row>
    <row r="336" spans="1:7" ht="18.75" customHeight="1">
      <c r="A336" s="64" t="s">
        <v>36</v>
      </c>
      <c r="B336" s="68" t="s">
        <v>294</v>
      </c>
      <c r="C336" s="68" t="s">
        <v>11</v>
      </c>
      <c r="D336" s="68" t="s">
        <v>109</v>
      </c>
      <c r="E336" s="68" t="s">
        <v>37</v>
      </c>
      <c r="F336" s="83"/>
      <c r="G336" s="84">
        <f>G337</f>
        <v>2447.6</v>
      </c>
    </row>
    <row r="337" spans="1:7" ht="54.75" customHeight="1">
      <c r="A337" s="65" t="s">
        <v>18</v>
      </c>
      <c r="B337" s="68" t="s">
        <v>294</v>
      </c>
      <c r="C337" s="68" t="s">
        <v>11</v>
      </c>
      <c r="D337" s="68" t="s">
        <v>109</v>
      </c>
      <c r="E337" s="68" t="s">
        <v>37</v>
      </c>
      <c r="F337" s="83" t="s">
        <v>19</v>
      </c>
      <c r="G337" s="84">
        <v>2447.6</v>
      </c>
    </row>
    <row r="338" spans="1:7" ht="15.75">
      <c r="A338" s="69" t="s">
        <v>68</v>
      </c>
      <c r="B338" s="66" t="s">
        <v>294</v>
      </c>
      <c r="C338" s="66" t="s">
        <v>31</v>
      </c>
      <c r="D338" s="66" t="s">
        <v>9</v>
      </c>
      <c r="E338" s="66" t="s">
        <v>4</v>
      </c>
      <c r="F338" s="85" t="s">
        <v>4</v>
      </c>
      <c r="G338" s="86">
        <f>G339</f>
        <v>0</v>
      </c>
    </row>
    <row r="339" spans="1:7" ht="15.75">
      <c r="A339" s="69" t="s">
        <v>307</v>
      </c>
      <c r="B339" s="66" t="s">
        <v>294</v>
      </c>
      <c r="C339" s="66" t="s">
        <v>31</v>
      </c>
      <c r="D339" s="66" t="s">
        <v>107</v>
      </c>
      <c r="E339" s="66" t="s">
        <v>4</v>
      </c>
      <c r="F339" s="85" t="s">
        <v>4</v>
      </c>
      <c r="G339" s="86">
        <f>G340</f>
        <v>0</v>
      </c>
    </row>
    <row r="340" spans="1:7" ht="31.5">
      <c r="A340" s="64" t="s">
        <v>308</v>
      </c>
      <c r="B340" s="67" t="s">
        <v>294</v>
      </c>
      <c r="C340" s="67" t="s">
        <v>31</v>
      </c>
      <c r="D340" s="67" t="s">
        <v>107</v>
      </c>
      <c r="E340" s="67" t="s">
        <v>309</v>
      </c>
      <c r="F340" s="87" t="s">
        <v>4</v>
      </c>
      <c r="G340" s="88">
        <f>G341</f>
        <v>0</v>
      </c>
    </row>
    <row r="341" spans="1:7" ht="47.25">
      <c r="A341" s="65" t="s">
        <v>18</v>
      </c>
      <c r="B341" s="68" t="s">
        <v>294</v>
      </c>
      <c r="C341" s="68" t="s">
        <v>31</v>
      </c>
      <c r="D341" s="68" t="s">
        <v>107</v>
      </c>
      <c r="E341" s="68" t="s">
        <v>309</v>
      </c>
      <c r="F341" s="83" t="s">
        <v>19</v>
      </c>
      <c r="G341" s="84">
        <v>0</v>
      </c>
    </row>
    <row r="342" spans="1:7" ht="15.75">
      <c r="A342" s="69" t="s">
        <v>125</v>
      </c>
      <c r="B342" s="66" t="s">
        <v>294</v>
      </c>
      <c r="C342" s="66" t="s">
        <v>126</v>
      </c>
      <c r="D342" s="66" t="s">
        <v>9</v>
      </c>
      <c r="E342" s="66" t="s">
        <v>4</v>
      </c>
      <c r="F342" s="85" t="s">
        <v>4</v>
      </c>
      <c r="G342" s="86">
        <f>G343</f>
        <v>40</v>
      </c>
    </row>
    <row r="343" spans="1:7" ht="15.75">
      <c r="A343" s="69" t="s">
        <v>132</v>
      </c>
      <c r="B343" s="66" t="s">
        <v>294</v>
      </c>
      <c r="C343" s="66" t="s">
        <v>126</v>
      </c>
      <c r="D343" s="66" t="s">
        <v>11</v>
      </c>
      <c r="E343" s="66" t="s">
        <v>4</v>
      </c>
      <c r="F343" s="85" t="s">
        <v>4</v>
      </c>
      <c r="G343" s="86">
        <f>G344</f>
        <v>40</v>
      </c>
    </row>
    <row r="344" spans="1:7" ht="20.25" customHeight="1">
      <c r="A344" s="64" t="s">
        <v>36</v>
      </c>
      <c r="B344" s="67" t="s">
        <v>294</v>
      </c>
      <c r="C344" s="67" t="s">
        <v>126</v>
      </c>
      <c r="D344" s="67" t="s">
        <v>11</v>
      </c>
      <c r="E344" s="67" t="s">
        <v>37</v>
      </c>
      <c r="F344" s="87" t="s">
        <v>4</v>
      </c>
      <c r="G344" s="88">
        <f>G345</f>
        <v>40</v>
      </c>
    </row>
    <row r="345" spans="1:7" ht="15.75">
      <c r="A345" s="65" t="s">
        <v>52</v>
      </c>
      <c r="B345" s="68" t="s">
        <v>294</v>
      </c>
      <c r="C345" s="68" t="s">
        <v>126</v>
      </c>
      <c r="D345" s="68" t="s">
        <v>11</v>
      </c>
      <c r="E345" s="68" t="s">
        <v>37</v>
      </c>
      <c r="F345" s="83" t="s">
        <v>53</v>
      </c>
      <c r="G345" s="84">
        <v>40</v>
      </c>
    </row>
    <row r="346" spans="1:7" ht="78.75">
      <c r="A346" s="69" t="s">
        <v>310</v>
      </c>
      <c r="B346" s="66" t="s">
        <v>311</v>
      </c>
      <c r="C346" s="66" t="s">
        <v>4</v>
      </c>
      <c r="D346" s="66" t="s">
        <v>4</v>
      </c>
      <c r="E346" s="66" t="s">
        <v>4</v>
      </c>
      <c r="F346" s="85" t="s">
        <v>4</v>
      </c>
      <c r="G346" s="102">
        <f>G347+G352+G450+G455+G472</f>
        <v>404589.3</v>
      </c>
    </row>
    <row r="347" spans="1:7" ht="47.25">
      <c r="A347" s="69" t="s">
        <v>248</v>
      </c>
      <c r="B347" s="66" t="s">
        <v>311</v>
      </c>
      <c r="C347" s="66" t="s">
        <v>11</v>
      </c>
      <c r="D347" s="66" t="s">
        <v>9</v>
      </c>
      <c r="E347" s="66" t="s">
        <v>4</v>
      </c>
      <c r="F347" s="85" t="s">
        <v>4</v>
      </c>
      <c r="G347" s="86">
        <f>G348</f>
        <v>11678.8</v>
      </c>
    </row>
    <row r="348" spans="1:7" ht="63">
      <c r="A348" s="69" t="s">
        <v>249</v>
      </c>
      <c r="B348" s="66" t="s">
        <v>311</v>
      </c>
      <c r="C348" s="66" t="s">
        <v>11</v>
      </c>
      <c r="D348" s="66" t="s">
        <v>109</v>
      </c>
      <c r="E348" s="66" t="s">
        <v>4</v>
      </c>
      <c r="F348" s="85" t="s">
        <v>4</v>
      </c>
      <c r="G348" s="86">
        <f>G349</f>
        <v>11678.8</v>
      </c>
    </row>
    <row r="349" spans="1:7" ht="78.75">
      <c r="A349" s="64" t="s">
        <v>250</v>
      </c>
      <c r="B349" s="67" t="s">
        <v>311</v>
      </c>
      <c r="C349" s="67" t="s">
        <v>11</v>
      </c>
      <c r="D349" s="67" t="s">
        <v>109</v>
      </c>
      <c r="E349" s="67" t="s">
        <v>251</v>
      </c>
      <c r="F349" s="87" t="s">
        <v>4</v>
      </c>
      <c r="G349" s="88">
        <f>G350+G351</f>
        <v>11678.8</v>
      </c>
    </row>
    <row r="350" spans="1:7" ht="47.25">
      <c r="A350" s="65" t="s">
        <v>18</v>
      </c>
      <c r="B350" s="68" t="s">
        <v>311</v>
      </c>
      <c r="C350" s="68" t="s">
        <v>11</v>
      </c>
      <c r="D350" s="68" t="s">
        <v>109</v>
      </c>
      <c r="E350" s="68" t="s">
        <v>251</v>
      </c>
      <c r="F350" s="83" t="s">
        <v>19</v>
      </c>
      <c r="G350" s="84">
        <v>396.5</v>
      </c>
    </row>
    <row r="351" spans="1:7" ht="15.75">
      <c r="A351" s="65" t="s">
        <v>56</v>
      </c>
      <c r="B351" s="68" t="s">
        <v>311</v>
      </c>
      <c r="C351" s="68" t="s">
        <v>11</v>
      </c>
      <c r="D351" s="68" t="s">
        <v>109</v>
      </c>
      <c r="E351" s="68" t="s">
        <v>251</v>
      </c>
      <c r="F351" s="83" t="s">
        <v>57</v>
      </c>
      <c r="G351" s="84">
        <f>5927.9+5354.4</f>
        <v>11282.3</v>
      </c>
    </row>
    <row r="352" spans="1:7" ht="15.75">
      <c r="A352" s="69" t="s">
        <v>106</v>
      </c>
      <c r="B352" s="66" t="s">
        <v>311</v>
      </c>
      <c r="C352" s="66" t="s">
        <v>107</v>
      </c>
      <c r="D352" s="66" t="s">
        <v>9</v>
      </c>
      <c r="E352" s="66" t="s">
        <v>4</v>
      </c>
      <c r="F352" s="85" t="s">
        <v>4</v>
      </c>
      <c r="G352" s="86">
        <f>G353+G364+G375+G385</f>
        <v>374357.3</v>
      </c>
    </row>
    <row r="353" spans="1:7" ht="15.75">
      <c r="A353" s="69" t="s">
        <v>312</v>
      </c>
      <c r="B353" s="66" t="s">
        <v>311</v>
      </c>
      <c r="C353" s="66" t="s">
        <v>107</v>
      </c>
      <c r="D353" s="66" t="s">
        <v>8</v>
      </c>
      <c r="E353" s="66" t="s">
        <v>4</v>
      </c>
      <c r="F353" s="85" t="s">
        <v>4</v>
      </c>
      <c r="G353" s="86">
        <f>G354+G356+G358+G360+G362</f>
        <v>121709.5</v>
      </c>
    </row>
    <row r="354" spans="1:7" ht="94.5">
      <c r="A354" s="64" t="s">
        <v>313</v>
      </c>
      <c r="B354" s="67" t="s">
        <v>311</v>
      </c>
      <c r="C354" s="67" t="s">
        <v>107</v>
      </c>
      <c r="D354" s="67" t="s">
        <v>8</v>
      </c>
      <c r="E354" s="67" t="s">
        <v>314</v>
      </c>
      <c r="F354" s="87" t="s">
        <v>4</v>
      </c>
      <c r="G354" s="89">
        <f>G355</f>
        <v>62891.5</v>
      </c>
    </row>
    <row r="355" spans="1:7" ht="15.75">
      <c r="A355" s="65" t="s">
        <v>56</v>
      </c>
      <c r="B355" s="68" t="s">
        <v>311</v>
      </c>
      <c r="C355" s="68" t="s">
        <v>107</v>
      </c>
      <c r="D355" s="68" t="s">
        <v>8</v>
      </c>
      <c r="E355" s="68" t="s">
        <v>314</v>
      </c>
      <c r="F355" s="83" t="s">
        <v>57</v>
      </c>
      <c r="G355" s="90">
        <v>62891.5</v>
      </c>
    </row>
    <row r="356" spans="1:7" ht="31.5">
      <c r="A356" s="64" t="s">
        <v>315</v>
      </c>
      <c r="B356" s="67" t="s">
        <v>311</v>
      </c>
      <c r="C356" s="67" t="s">
        <v>107</v>
      </c>
      <c r="D356" s="67" t="s">
        <v>8</v>
      </c>
      <c r="E356" s="67" t="s">
        <v>316</v>
      </c>
      <c r="F356" s="87" t="s">
        <v>4</v>
      </c>
      <c r="G356" s="89">
        <f>G357</f>
        <v>0</v>
      </c>
    </row>
    <row r="357" spans="1:7" ht="78.75">
      <c r="A357" s="65" t="s">
        <v>268</v>
      </c>
      <c r="B357" s="68" t="s">
        <v>311</v>
      </c>
      <c r="C357" s="68" t="s">
        <v>107</v>
      </c>
      <c r="D357" s="68" t="s">
        <v>8</v>
      </c>
      <c r="E357" s="68" t="s">
        <v>316</v>
      </c>
      <c r="F357" s="83" t="s">
        <v>269</v>
      </c>
      <c r="G357" s="90">
        <v>0</v>
      </c>
    </row>
    <row r="358" spans="1:7" ht="63">
      <c r="A358" s="64" t="s">
        <v>317</v>
      </c>
      <c r="B358" s="67" t="s">
        <v>311</v>
      </c>
      <c r="C358" s="67" t="s">
        <v>107</v>
      </c>
      <c r="D358" s="67" t="s">
        <v>8</v>
      </c>
      <c r="E358" s="67" t="s">
        <v>318</v>
      </c>
      <c r="F358" s="87" t="s">
        <v>4</v>
      </c>
      <c r="G358" s="89">
        <f>G359</f>
        <v>1126.7</v>
      </c>
    </row>
    <row r="359" spans="1:7" ht="63">
      <c r="A359" s="65" t="s">
        <v>66</v>
      </c>
      <c r="B359" s="68" t="s">
        <v>311</v>
      </c>
      <c r="C359" s="68" t="s">
        <v>107</v>
      </c>
      <c r="D359" s="68" t="s">
        <v>8</v>
      </c>
      <c r="E359" s="68" t="s">
        <v>318</v>
      </c>
      <c r="F359" s="83" t="s">
        <v>67</v>
      </c>
      <c r="G359" s="90">
        <v>1126.7</v>
      </c>
    </row>
    <row r="360" spans="1:7" ht="31.5">
      <c r="A360" s="64" t="s">
        <v>319</v>
      </c>
      <c r="B360" s="67" t="s">
        <v>311</v>
      </c>
      <c r="C360" s="67" t="s">
        <v>107</v>
      </c>
      <c r="D360" s="67" t="s">
        <v>8</v>
      </c>
      <c r="E360" s="67" t="s">
        <v>320</v>
      </c>
      <c r="F360" s="87" t="s">
        <v>4</v>
      </c>
      <c r="G360" s="89">
        <f>G361</f>
        <v>56786.4</v>
      </c>
    </row>
    <row r="361" spans="1:7" ht="15.75">
      <c r="A361" s="65" t="s">
        <v>56</v>
      </c>
      <c r="B361" s="68" t="s">
        <v>311</v>
      </c>
      <c r="C361" s="68" t="s">
        <v>107</v>
      </c>
      <c r="D361" s="68" t="s">
        <v>8</v>
      </c>
      <c r="E361" s="68" t="s">
        <v>320</v>
      </c>
      <c r="F361" s="83" t="s">
        <v>57</v>
      </c>
      <c r="G361" s="84">
        <v>56786.4</v>
      </c>
    </row>
    <row r="362" spans="1:7" ht="31.5">
      <c r="A362" s="64" t="s">
        <v>321</v>
      </c>
      <c r="B362" s="67" t="s">
        <v>311</v>
      </c>
      <c r="C362" s="67" t="s">
        <v>107</v>
      </c>
      <c r="D362" s="67" t="s">
        <v>8</v>
      </c>
      <c r="E362" s="67" t="s">
        <v>322</v>
      </c>
      <c r="F362" s="87" t="s">
        <v>4</v>
      </c>
      <c r="G362" s="88">
        <f>G363</f>
        <v>904.9</v>
      </c>
    </row>
    <row r="363" spans="1:7" ht="15.75">
      <c r="A363" s="65" t="s">
        <v>56</v>
      </c>
      <c r="B363" s="68" t="s">
        <v>311</v>
      </c>
      <c r="C363" s="68" t="s">
        <v>107</v>
      </c>
      <c r="D363" s="68" t="s">
        <v>8</v>
      </c>
      <c r="E363" s="68" t="s">
        <v>322</v>
      </c>
      <c r="F363" s="83" t="s">
        <v>57</v>
      </c>
      <c r="G363" s="84">
        <v>904.9</v>
      </c>
    </row>
    <row r="364" spans="1:7" ht="15.75">
      <c r="A364" s="69" t="s">
        <v>252</v>
      </c>
      <c r="B364" s="66" t="s">
        <v>311</v>
      </c>
      <c r="C364" s="66" t="s">
        <v>107</v>
      </c>
      <c r="D364" s="66" t="s">
        <v>27</v>
      </c>
      <c r="E364" s="66" t="s">
        <v>4</v>
      </c>
      <c r="F364" s="85" t="s">
        <v>4</v>
      </c>
      <c r="G364" s="86">
        <f>G365+G367+G369+G371+G373</f>
        <v>232061</v>
      </c>
    </row>
    <row r="365" spans="1:7" ht="161.25" customHeight="1">
      <c r="A365" s="70" t="s">
        <v>323</v>
      </c>
      <c r="B365" s="67" t="s">
        <v>311</v>
      </c>
      <c r="C365" s="67" t="s">
        <v>107</v>
      </c>
      <c r="D365" s="67" t="s">
        <v>27</v>
      </c>
      <c r="E365" s="67" t="s">
        <v>324</v>
      </c>
      <c r="F365" s="87" t="s">
        <v>4</v>
      </c>
      <c r="G365" s="88">
        <f>G366</f>
        <v>181889.1</v>
      </c>
    </row>
    <row r="366" spans="1:7" ht="15.75">
      <c r="A366" s="65" t="s">
        <v>56</v>
      </c>
      <c r="B366" s="68" t="s">
        <v>311</v>
      </c>
      <c r="C366" s="68" t="s">
        <v>107</v>
      </c>
      <c r="D366" s="68" t="s">
        <v>27</v>
      </c>
      <c r="E366" s="68" t="s">
        <v>324</v>
      </c>
      <c r="F366" s="83" t="s">
        <v>57</v>
      </c>
      <c r="G366" s="84">
        <v>181889.1</v>
      </c>
    </row>
    <row r="367" spans="1:7" ht="31.5">
      <c r="A367" s="64" t="s">
        <v>325</v>
      </c>
      <c r="B367" s="67" t="s">
        <v>311</v>
      </c>
      <c r="C367" s="67" t="s">
        <v>107</v>
      </c>
      <c r="D367" s="67" t="s">
        <v>27</v>
      </c>
      <c r="E367" s="67" t="s">
        <v>326</v>
      </c>
      <c r="F367" s="87" t="s">
        <v>4</v>
      </c>
      <c r="G367" s="88">
        <f>G368</f>
        <v>21727.6</v>
      </c>
    </row>
    <row r="368" spans="1:7" ht="15.75">
      <c r="A368" s="65" t="s">
        <v>56</v>
      </c>
      <c r="B368" s="68" t="s">
        <v>311</v>
      </c>
      <c r="C368" s="68" t="s">
        <v>107</v>
      </c>
      <c r="D368" s="68" t="s">
        <v>27</v>
      </c>
      <c r="E368" s="68" t="s">
        <v>326</v>
      </c>
      <c r="F368" s="83" t="s">
        <v>57</v>
      </c>
      <c r="G368" s="84">
        <v>21727.6</v>
      </c>
    </row>
    <row r="369" spans="1:7" ht="47.25">
      <c r="A369" s="64" t="s">
        <v>253</v>
      </c>
      <c r="B369" s="67" t="s">
        <v>311</v>
      </c>
      <c r="C369" s="67" t="s">
        <v>107</v>
      </c>
      <c r="D369" s="67" t="s">
        <v>27</v>
      </c>
      <c r="E369" s="67" t="s">
        <v>254</v>
      </c>
      <c r="F369" s="87" t="s">
        <v>4</v>
      </c>
      <c r="G369" s="88">
        <f>G370</f>
        <v>27755.8</v>
      </c>
    </row>
    <row r="370" spans="1:7" ht="15.75">
      <c r="A370" s="65" t="s">
        <v>56</v>
      </c>
      <c r="B370" s="68" t="s">
        <v>311</v>
      </c>
      <c r="C370" s="68" t="s">
        <v>107</v>
      </c>
      <c r="D370" s="68" t="s">
        <v>27</v>
      </c>
      <c r="E370" s="68" t="s">
        <v>254</v>
      </c>
      <c r="F370" s="83" t="s">
        <v>57</v>
      </c>
      <c r="G370" s="84">
        <v>27755.8</v>
      </c>
    </row>
    <row r="371" spans="1:7" ht="47.25">
      <c r="A371" s="64" t="s">
        <v>255</v>
      </c>
      <c r="B371" s="67" t="s">
        <v>311</v>
      </c>
      <c r="C371" s="67" t="s">
        <v>107</v>
      </c>
      <c r="D371" s="67" t="s">
        <v>27</v>
      </c>
      <c r="E371" s="67" t="s">
        <v>256</v>
      </c>
      <c r="F371" s="87" t="s">
        <v>4</v>
      </c>
      <c r="G371" s="88">
        <f>G372</f>
        <v>189.8</v>
      </c>
    </row>
    <row r="372" spans="1:7" ht="15.75">
      <c r="A372" s="65" t="s">
        <v>56</v>
      </c>
      <c r="B372" s="68" t="s">
        <v>311</v>
      </c>
      <c r="C372" s="68" t="s">
        <v>107</v>
      </c>
      <c r="D372" s="68" t="s">
        <v>27</v>
      </c>
      <c r="E372" s="68" t="s">
        <v>256</v>
      </c>
      <c r="F372" s="83" t="s">
        <v>57</v>
      </c>
      <c r="G372" s="84">
        <v>189.8</v>
      </c>
    </row>
    <row r="373" spans="1:7" ht="31.5">
      <c r="A373" s="64" t="s">
        <v>327</v>
      </c>
      <c r="B373" s="67" t="s">
        <v>311</v>
      </c>
      <c r="C373" s="67" t="s">
        <v>107</v>
      </c>
      <c r="D373" s="67" t="s">
        <v>27</v>
      </c>
      <c r="E373" s="67" t="s">
        <v>328</v>
      </c>
      <c r="F373" s="87" t="s">
        <v>4</v>
      </c>
      <c r="G373" s="88">
        <f>G374</f>
        <v>498.7</v>
      </c>
    </row>
    <row r="374" spans="1:7" ht="15.75">
      <c r="A374" s="65" t="s">
        <v>56</v>
      </c>
      <c r="B374" s="68" t="s">
        <v>311</v>
      </c>
      <c r="C374" s="68" t="s">
        <v>107</v>
      </c>
      <c r="D374" s="68" t="s">
        <v>27</v>
      </c>
      <c r="E374" s="68" t="s">
        <v>328</v>
      </c>
      <c r="F374" s="83" t="s">
        <v>57</v>
      </c>
      <c r="G374" s="84">
        <v>498.7</v>
      </c>
    </row>
    <row r="375" spans="1:7" ht="31.5">
      <c r="A375" s="69" t="s">
        <v>329</v>
      </c>
      <c r="B375" s="66" t="s">
        <v>311</v>
      </c>
      <c r="C375" s="66" t="s">
        <v>107</v>
      </c>
      <c r="D375" s="66" t="s">
        <v>107</v>
      </c>
      <c r="E375" s="66" t="s">
        <v>4</v>
      </c>
      <c r="F375" s="85" t="s">
        <v>4</v>
      </c>
      <c r="G375" s="102">
        <f>G376+G378+G381+G383</f>
        <v>1203</v>
      </c>
    </row>
    <row r="376" spans="1:7" ht="63">
      <c r="A376" s="64" t="s">
        <v>494</v>
      </c>
      <c r="B376" s="67" t="s">
        <v>311</v>
      </c>
      <c r="C376" s="67" t="s">
        <v>107</v>
      </c>
      <c r="D376" s="67" t="s">
        <v>107</v>
      </c>
      <c r="E376" s="67" t="s">
        <v>495</v>
      </c>
      <c r="F376" s="87"/>
      <c r="G376" s="88">
        <f>G377</f>
        <v>209.2</v>
      </c>
    </row>
    <row r="377" spans="1:7" ht="47.25">
      <c r="A377" s="65" t="s">
        <v>130</v>
      </c>
      <c r="B377" s="68" t="s">
        <v>311</v>
      </c>
      <c r="C377" s="68" t="s">
        <v>107</v>
      </c>
      <c r="D377" s="68" t="s">
        <v>107</v>
      </c>
      <c r="E377" s="68" t="s">
        <v>495</v>
      </c>
      <c r="F377" s="83" t="s">
        <v>131</v>
      </c>
      <c r="G377" s="84">
        <v>209.2</v>
      </c>
    </row>
    <row r="378" spans="1:7" ht="31.5">
      <c r="A378" s="64" t="s">
        <v>330</v>
      </c>
      <c r="B378" s="67" t="s">
        <v>311</v>
      </c>
      <c r="C378" s="67" t="s">
        <v>107</v>
      </c>
      <c r="D378" s="67" t="s">
        <v>107</v>
      </c>
      <c r="E378" s="67" t="s">
        <v>331</v>
      </c>
      <c r="F378" s="87" t="s">
        <v>4</v>
      </c>
      <c r="G378" s="88">
        <f>G379+G380</f>
        <v>53.1</v>
      </c>
    </row>
    <row r="379" spans="1:7" ht="31.5">
      <c r="A379" s="65" t="s">
        <v>90</v>
      </c>
      <c r="B379" s="68" t="s">
        <v>311</v>
      </c>
      <c r="C379" s="68" t="s">
        <v>107</v>
      </c>
      <c r="D379" s="68" t="s">
        <v>107</v>
      </c>
      <c r="E379" s="68" t="s">
        <v>331</v>
      </c>
      <c r="F379" s="83" t="s">
        <v>91</v>
      </c>
      <c r="G379" s="84">
        <v>0</v>
      </c>
    </row>
    <row r="380" spans="1:7" ht="47.25">
      <c r="A380" s="65" t="s">
        <v>18</v>
      </c>
      <c r="B380" s="68" t="s">
        <v>311</v>
      </c>
      <c r="C380" s="68" t="s">
        <v>107</v>
      </c>
      <c r="D380" s="68" t="s">
        <v>107</v>
      </c>
      <c r="E380" s="68" t="s">
        <v>331</v>
      </c>
      <c r="F380" s="83" t="s">
        <v>19</v>
      </c>
      <c r="G380" s="84">
        <v>53.1</v>
      </c>
    </row>
    <row r="381" spans="1:7" ht="63">
      <c r="A381" s="64" t="s">
        <v>332</v>
      </c>
      <c r="B381" s="67" t="s">
        <v>311</v>
      </c>
      <c r="C381" s="67" t="s">
        <v>107</v>
      </c>
      <c r="D381" s="67" t="s">
        <v>107</v>
      </c>
      <c r="E381" s="67" t="s">
        <v>333</v>
      </c>
      <c r="F381" s="87" t="s">
        <v>4</v>
      </c>
      <c r="G381" s="88">
        <f>G382</f>
        <v>940.7</v>
      </c>
    </row>
    <row r="382" spans="1:7" ht="15.75">
      <c r="A382" s="65" t="s">
        <v>56</v>
      </c>
      <c r="B382" s="68" t="s">
        <v>311</v>
      </c>
      <c r="C382" s="68" t="s">
        <v>107</v>
      </c>
      <c r="D382" s="68" t="s">
        <v>107</v>
      </c>
      <c r="E382" s="68" t="s">
        <v>333</v>
      </c>
      <c r="F382" s="83" t="s">
        <v>57</v>
      </c>
      <c r="G382" s="84">
        <v>940.7</v>
      </c>
    </row>
    <row r="383" spans="1:7" ht="63">
      <c r="A383" s="64" t="s">
        <v>334</v>
      </c>
      <c r="B383" s="67" t="s">
        <v>311</v>
      </c>
      <c r="C383" s="67" t="s">
        <v>107</v>
      </c>
      <c r="D383" s="67" t="s">
        <v>107</v>
      </c>
      <c r="E383" s="67" t="s">
        <v>335</v>
      </c>
      <c r="F383" s="87" t="s">
        <v>4</v>
      </c>
      <c r="G383" s="88">
        <f>G384</f>
        <v>0</v>
      </c>
    </row>
    <row r="384" spans="1:7" ht="15.75">
      <c r="A384" s="65" t="s">
        <v>56</v>
      </c>
      <c r="B384" s="68" t="s">
        <v>311</v>
      </c>
      <c r="C384" s="68" t="s">
        <v>107</v>
      </c>
      <c r="D384" s="68" t="s">
        <v>107</v>
      </c>
      <c r="E384" s="68" t="s">
        <v>335</v>
      </c>
      <c r="F384" s="83" t="s">
        <v>57</v>
      </c>
      <c r="G384" s="84">
        <v>0</v>
      </c>
    </row>
    <row r="385" spans="1:7" ht="15.75">
      <c r="A385" s="69" t="s">
        <v>108</v>
      </c>
      <c r="B385" s="66" t="s">
        <v>311</v>
      </c>
      <c r="C385" s="66" t="s">
        <v>107</v>
      </c>
      <c r="D385" s="66" t="s">
        <v>109</v>
      </c>
      <c r="E385" s="66" t="s">
        <v>4</v>
      </c>
      <c r="F385" s="85" t="s">
        <v>4</v>
      </c>
      <c r="G385" s="86">
        <f>G386+G423+G429+G432+G434+G436+G440+G444+G448</f>
        <v>19383.8</v>
      </c>
    </row>
    <row r="386" spans="1:7" ht="47.25">
      <c r="A386" s="64" t="s">
        <v>110</v>
      </c>
      <c r="B386" s="67" t="s">
        <v>311</v>
      </c>
      <c r="C386" s="67" t="s">
        <v>107</v>
      </c>
      <c r="D386" s="67" t="s">
        <v>109</v>
      </c>
      <c r="E386" s="67" t="s">
        <v>111</v>
      </c>
      <c r="F386" s="87" t="s">
        <v>4</v>
      </c>
      <c r="G386" s="88">
        <f>G387+G392+G400+G406+G411+G414</f>
        <v>1882.4</v>
      </c>
    </row>
    <row r="387" spans="1:7" ht="47.25">
      <c r="A387" s="64" t="s">
        <v>336</v>
      </c>
      <c r="B387" s="67" t="s">
        <v>311</v>
      </c>
      <c r="C387" s="67" t="s">
        <v>107</v>
      </c>
      <c r="D387" s="67" t="s">
        <v>109</v>
      </c>
      <c r="E387" s="67" t="s">
        <v>337</v>
      </c>
      <c r="F387" s="87" t="s">
        <v>4</v>
      </c>
      <c r="G387" s="88">
        <f>G388+G390</f>
        <v>0</v>
      </c>
    </row>
    <row r="388" spans="1:7" ht="47.25">
      <c r="A388" s="64" t="s">
        <v>338</v>
      </c>
      <c r="B388" s="67" t="s">
        <v>311</v>
      </c>
      <c r="C388" s="67" t="s">
        <v>107</v>
      </c>
      <c r="D388" s="67" t="s">
        <v>109</v>
      </c>
      <c r="E388" s="67" t="s">
        <v>339</v>
      </c>
      <c r="F388" s="87" t="s">
        <v>4</v>
      </c>
      <c r="G388" s="88">
        <f>G389</f>
        <v>0</v>
      </c>
    </row>
    <row r="389" spans="1:7" ht="15.75">
      <c r="A389" s="65" t="s">
        <v>56</v>
      </c>
      <c r="B389" s="68" t="s">
        <v>311</v>
      </c>
      <c r="C389" s="68" t="s">
        <v>107</v>
      </c>
      <c r="D389" s="68" t="s">
        <v>109</v>
      </c>
      <c r="E389" s="68" t="s">
        <v>339</v>
      </c>
      <c r="F389" s="83" t="s">
        <v>57</v>
      </c>
      <c r="G389" s="84">
        <v>0</v>
      </c>
    </row>
    <row r="390" spans="1:7" ht="20.25" customHeight="1">
      <c r="A390" s="64" t="s">
        <v>340</v>
      </c>
      <c r="B390" s="67" t="s">
        <v>311</v>
      </c>
      <c r="C390" s="67" t="s">
        <v>107</v>
      </c>
      <c r="D390" s="67" t="s">
        <v>109</v>
      </c>
      <c r="E390" s="67" t="s">
        <v>341</v>
      </c>
      <c r="F390" s="87" t="s">
        <v>4</v>
      </c>
      <c r="G390" s="88">
        <f>G391</f>
        <v>0</v>
      </c>
    </row>
    <row r="391" spans="1:7" ht="15.75">
      <c r="A391" s="65" t="s">
        <v>56</v>
      </c>
      <c r="B391" s="68" t="s">
        <v>311</v>
      </c>
      <c r="C391" s="68" t="s">
        <v>107</v>
      </c>
      <c r="D391" s="68" t="s">
        <v>109</v>
      </c>
      <c r="E391" s="68" t="s">
        <v>341</v>
      </c>
      <c r="F391" s="83" t="s">
        <v>57</v>
      </c>
      <c r="G391" s="84">
        <v>0</v>
      </c>
    </row>
    <row r="392" spans="1:7" ht="30.75" customHeight="1">
      <c r="A392" s="64" t="s">
        <v>490</v>
      </c>
      <c r="B392" s="67" t="s">
        <v>311</v>
      </c>
      <c r="C392" s="67" t="s">
        <v>107</v>
      </c>
      <c r="D392" s="67" t="s">
        <v>109</v>
      </c>
      <c r="E392" s="67" t="s">
        <v>342</v>
      </c>
      <c r="F392" s="87" t="s">
        <v>4</v>
      </c>
      <c r="G392" s="88">
        <f>G393+G395+G398</f>
        <v>85.3</v>
      </c>
    </row>
    <row r="393" spans="1:7" ht="66" customHeight="1">
      <c r="A393" s="64" t="s">
        <v>343</v>
      </c>
      <c r="B393" s="67" t="s">
        <v>311</v>
      </c>
      <c r="C393" s="67" t="s">
        <v>107</v>
      </c>
      <c r="D393" s="67" t="s">
        <v>109</v>
      </c>
      <c r="E393" s="67" t="s">
        <v>344</v>
      </c>
      <c r="F393" s="87" t="s">
        <v>4</v>
      </c>
      <c r="G393" s="88">
        <f>G394</f>
        <v>3.6</v>
      </c>
    </row>
    <row r="394" spans="1:7" ht="15.75">
      <c r="A394" s="65" t="s">
        <v>56</v>
      </c>
      <c r="B394" s="68" t="s">
        <v>311</v>
      </c>
      <c r="C394" s="68" t="s">
        <v>107</v>
      </c>
      <c r="D394" s="68" t="s">
        <v>109</v>
      </c>
      <c r="E394" s="68" t="s">
        <v>344</v>
      </c>
      <c r="F394" s="83" t="s">
        <v>57</v>
      </c>
      <c r="G394" s="84">
        <v>3.6</v>
      </c>
    </row>
    <row r="395" spans="1:7" ht="31.5">
      <c r="A395" s="64" t="s">
        <v>315</v>
      </c>
      <c r="B395" s="67" t="s">
        <v>311</v>
      </c>
      <c r="C395" s="67" t="s">
        <v>107</v>
      </c>
      <c r="D395" s="67" t="s">
        <v>109</v>
      </c>
      <c r="E395" s="67" t="s">
        <v>345</v>
      </c>
      <c r="F395" s="87" t="s">
        <v>4</v>
      </c>
      <c r="G395" s="88">
        <f>G396+G397</f>
        <v>0</v>
      </c>
    </row>
    <row r="396" spans="1:7" ht="78.75">
      <c r="A396" s="65" t="s">
        <v>268</v>
      </c>
      <c r="B396" s="68" t="s">
        <v>311</v>
      </c>
      <c r="C396" s="68" t="s">
        <v>107</v>
      </c>
      <c r="D396" s="68" t="s">
        <v>109</v>
      </c>
      <c r="E396" s="68" t="s">
        <v>345</v>
      </c>
      <c r="F396" s="83" t="s">
        <v>269</v>
      </c>
      <c r="G396" s="84">
        <v>0</v>
      </c>
    </row>
    <row r="397" spans="1:7" ht="15.75">
      <c r="A397" s="65" t="s">
        <v>56</v>
      </c>
      <c r="B397" s="68" t="s">
        <v>311</v>
      </c>
      <c r="C397" s="68" t="s">
        <v>107</v>
      </c>
      <c r="D397" s="68" t="s">
        <v>109</v>
      </c>
      <c r="E397" s="68" t="s">
        <v>345</v>
      </c>
      <c r="F397" s="83" t="s">
        <v>57</v>
      </c>
      <c r="G397" s="84">
        <v>0</v>
      </c>
    </row>
    <row r="398" spans="1:7" ht="47.25">
      <c r="A398" s="64" t="s">
        <v>46</v>
      </c>
      <c r="B398" s="67" t="s">
        <v>311</v>
      </c>
      <c r="C398" s="67" t="s">
        <v>107</v>
      </c>
      <c r="D398" s="67" t="s">
        <v>109</v>
      </c>
      <c r="E398" s="67" t="s">
        <v>346</v>
      </c>
      <c r="F398" s="87" t="s">
        <v>4</v>
      </c>
      <c r="G398" s="88">
        <v>81.7</v>
      </c>
    </row>
    <row r="399" spans="1:7" ht="15.75">
      <c r="A399" s="65" t="s">
        <v>56</v>
      </c>
      <c r="B399" s="68" t="s">
        <v>311</v>
      </c>
      <c r="C399" s="68" t="s">
        <v>107</v>
      </c>
      <c r="D399" s="68" t="s">
        <v>109</v>
      </c>
      <c r="E399" s="68" t="s">
        <v>346</v>
      </c>
      <c r="F399" s="83" t="s">
        <v>57</v>
      </c>
      <c r="G399" s="84">
        <v>81.8</v>
      </c>
    </row>
    <row r="400" spans="1:7" ht="33.75" customHeight="1">
      <c r="A400" s="64" t="s">
        <v>347</v>
      </c>
      <c r="B400" s="67" t="s">
        <v>311</v>
      </c>
      <c r="C400" s="67" t="s">
        <v>107</v>
      </c>
      <c r="D400" s="67" t="s">
        <v>109</v>
      </c>
      <c r="E400" s="67" t="s">
        <v>348</v>
      </c>
      <c r="F400" s="87" t="s">
        <v>4</v>
      </c>
      <c r="G400" s="88">
        <f>G401+G404</f>
        <v>120.5</v>
      </c>
    </row>
    <row r="401" spans="1:7" ht="15.75">
      <c r="A401" s="64" t="s">
        <v>349</v>
      </c>
      <c r="B401" s="67" t="s">
        <v>311</v>
      </c>
      <c r="C401" s="67" t="s">
        <v>107</v>
      </c>
      <c r="D401" s="67" t="s">
        <v>109</v>
      </c>
      <c r="E401" s="67" t="s">
        <v>350</v>
      </c>
      <c r="F401" s="87" t="s">
        <v>4</v>
      </c>
      <c r="G401" s="88">
        <f>G402+G403</f>
        <v>110</v>
      </c>
    </row>
    <row r="402" spans="1:7" ht="47.25">
      <c r="A402" s="65" t="s">
        <v>18</v>
      </c>
      <c r="B402" s="68" t="s">
        <v>311</v>
      </c>
      <c r="C402" s="68" t="s">
        <v>107</v>
      </c>
      <c r="D402" s="68" t="s">
        <v>109</v>
      </c>
      <c r="E402" s="68" t="s">
        <v>350</v>
      </c>
      <c r="F402" s="83" t="s">
        <v>19</v>
      </c>
      <c r="G402" s="84">
        <v>110</v>
      </c>
    </row>
    <row r="403" spans="1:7" ht="15.75">
      <c r="A403" s="65" t="s">
        <v>56</v>
      </c>
      <c r="B403" s="68" t="s">
        <v>311</v>
      </c>
      <c r="C403" s="68" t="s">
        <v>107</v>
      </c>
      <c r="D403" s="68" t="s">
        <v>109</v>
      </c>
      <c r="E403" s="68" t="s">
        <v>350</v>
      </c>
      <c r="F403" s="83" t="s">
        <v>57</v>
      </c>
      <c r="G403" s="84">
        <v>0</v>
      </c>
    </row>
    <row r="404" spans="1:7" ht="47.25">
      <c r="A404" s="64" t="s">
        <v>46</v>
      </c>
      <c r="B404" s="67" t="s">
        <v>311</v>
      </c>
      <c r="C404" s="67" t="s">
        <v>107</v>
      </c>
      <c r="D404" s="67" t="s">
        <v>109</v>
      </c>
      <c r="E404" s="67" t="s">
        <v>351</v>
      </c>
      <c r="F404" s="87" t="s">
        <v>4</v>
      </c>
      <c r="G404" s="88">
        <f>G405</f>
        <v>10.5</v>
      </c>
    </row>
    <row r="405" spans="1:7" ht="15.75">
      <c r="A405" s="65" t="s">
        <v>56</v>
      </c>
      <c r="B405" s="68" t="s">
        <v>311</v>
      </c>
      <c r="C405" s="68" t="s">
        <v>107</v>
      </c>
      <c r="D405" s="68" t="s">
        <v>109</v>
      </c>
      <c r="E405" s="68" t="s">
        <v>351</v>
      </c>
      <c r="F405" s="83" t="s">
        <v>57</v>
      </c>
      <c r="G405" s="84">
        <v>10.5</v>
      </c>
    </row>
    <row r="406" spans="1:7" ht="31.5">
      <c r="A406" s="64" t="s">
        <v>352</v>
      </c>
      <c r="B406" s="67" t="s">
        <v>311</v>
      </c>
      <c r="C406" s="67" t="s">
        <v>107</v>
      </c>
      <c r="D406" s="67" t="s">
        <v>109</v>
      </c>
      <c r="E406" s="67" t="s">
        <v>353</v>
      </c>
      <c r="F406" s="87" t="s">
        <v>4</v>
      </c>
      <c r="G406" s="88">
        <f>G407+G409</f>
        <v>687.7</v>
      </c>
    </row>
    <row r="407" spans="1:7" ht="47.25">
      <c r="A407" s="64" t="s">
        <v>354</v>
      </c>
      <c r="B407" s="67" t="s">
        <v>311</v>
      </c>
      <c r="C407" s="67" t="s">
        <v>107</v>
      </c>
      <c r="D407" s="67" t="s">
        <v>109</v>
      </c>
      <c r="E407" s="67" t="s">
        <v>355</v>
      </c>
      <c r="F407" s="87" t="s">
        <v>4</v>
      </c>
      <c r="G407" s="88">
        <f>G408</f>
        <v>687.7</v>
      </c>
    </row>
    <row r="408" spans="1:7" ht="15.75">
      <c r="A408" s="65" t="s">
        <v>56</v>
      </c>
      <c r="B408" s="68" t="s">
        <v>311</v>
      </c>
      <c r="C408" s="68" t="s">
        <v>107</v>
      </c>
      <c r="D408" s="68" t="s">
        <v>109</v>
      </c>
      <c r="E408" s="68" t="s">
        <v>355</v>
      </c>
      <c r="F408" s="83" t="s">
        <v>57</v>
      </c>
      <c r="G408" s="84">
        <v>687.7</v>
      </c>
    </row>
    <row r="409" spans="1:7" ht="63">
      <c r="A409" s="64" t="s">
        <v>356</v>
      </c>
      <c r="B409" s="67" t="s">
        <v>311</v>
      </c>
      <c r="C409" s="67" t="s">
        <v>107</v>
      </c>
      <c r="D409" s="67" t="s">
        <v>109</v>
      </c>
      <c r="E409" s="67" t="s">
        <v>357</v>
      </c>
      <c r="F409" s="87" t="s">
        <v>4</v>
      </c>
      <c r="G409" s="88">
        <f>G410</f>
        <v>0</v>
      </c>
    </row>
    <row r="410" spans="1:7" ht="47.25">
      <c r="A410" s="65" t="s">
        <v>130</v>
      </c>
      <c r="B410" s="68" t="s">
        <v>311</v>
      </c>
      <c r="C410" s="68" t="s">
        <v>107</v>
      </c>
      <c r="D410" s="68" t="s">
        <v>109</v>
      </c>
      <c r="E410" s="68" t="s">
        <v>357</v>
      </c>
      <c r="F410" s="83" t="s">
        <v>131</v>
      </c>
      <c r="G410" s="84">
        <v>0</v>
      </c>
    </row>
    <row r="411" spans="1:7" ht="31.5">
      <c r="A411" s="64" t="s">
        <v>358</v>
      </c>
      <c r="B411" s="67" t="s">
        <v>311</v>
      </c>
      <c r="C411" s="67" t="s">
        <v>107</v>
      </c>
      <c r="D411" s="67" t="s">
        <v>109</v>
      </c>
      <c r="E411" s="67" t="s">
        <v>359</v>
      </c>
      <c r="F411" s="87" t="s">
        <v>4</v>
      </c>
      <c r="G411" s="88">
        <f>G412</f>
        <v>263.9</v>
      </c>
    </row>
    <row r="412" spans="1:7" ht="47.25">
      <c r="A412" s="64" t="s">
        <v>46</v>
      </c>
      <c r="B412" s="67" t="s">
        <v>311</v>
      </c>
      <c r="C412" s="67" t="s">
        <v>107</v>
      </c>
      <c r="D412" s="67" t="s">
        <v>109</v>
      </c>
      <c r="E412" s="67" t="s">
        <v>360</v>
      </c>
      <c r="F412" s="87" t="s">
        <v>4</v>
      </c>
      <c r="G412" s="88">
        <f>G413</f>
        <v>263.9</v>
      </c>
    </row>
    <row r="413" spans="1:7" ht="15.75">
      <c r="A413" s="65" t="s">
        <v>56</v>
      </c>
      <c r="B413" s="68" t="s">
        <v>311</v>
      </c>
      <c r="C413" s="68" t="s">
        <v>107</v>
      </c>
      <c r="D413" s="68" t="s">
        <v>109</v>
      </c>
      <c r="E413" s="68" t="s">
        <v>360</v>
      </c>
      <c r="F413" s="83" t="s">
        <v>57</v>
      </c>
      <c r="G413" s="84">
        <v>263.9</v>
      </c>
    </row>
    <row r="414" spans="1:7" ht="47.25">
      <c r="A414" s="64" t="s">
        <v>112</v>
      </c>
      <c r="B414" s="67" t="s">
        <v>311</v>
      </c>
      <c r="C414" s="67" t="s">
        <v>107</v>
      </c>
      <c r="D414" s="67" t="s">
        <v>109</v>
      </c>
      <c r="E414" s="67" t="s">
        <v>113</v>
      </c>
      <c r="F414" s="87" t="s">
        <v>4</v>
      </c>
      <c r="G414" s="88">
        <f>G415+G417+G419+G421</f>
        <v>725</v>
      </c>
    </row>
    <row r="415" spans="1:7" ht="31.5">
      <c r="A415" s="64" t="s">
        <v>361</v>
      </c>
      <c r="B415" s="67" t="s">
        <v>311</v>
      </c>
      <c r="C415" s="67" t="s">
        <v>107</v>
      </c>
      <c r="D415" s="67" t="s">
        <v>109</v>
      </c>
      <c r="E415" s="67" t="s">
        <v>362</v>
      </c>
      <c r="F415" s="87" t="s">
        <v>4</v>
      </c>
      <c r="G415" s="88">
        <f>G416</f>
        <v>330</v>
      </c>
    </row>
    <row r="416" spans="1:7" ht="15.75">
      <c r="A416" s="65" t="s">
        <v>56</v>
      </c>
      <c r="B416" s="68" t="s">
        <v>311</v>
      </c>
      <c r="C416" s="68" t="s">
        <v>107</v>
      </c>
      <c r="D416" s="68" t="s">
        <v>109</v>
      </c>
      <c r="E416" s="68" t="s">
        <v>362</v>
      </c>
      <c r="F416" s="83" t="s">
        <v>57</v>
      </c>
      <c r="G416" s="84">
        <v>330</v>
      </c>
    </row>
    <row r="417" spans="1:7" ht="63">
      <c r="A417" s="64" t="s">
        <v>363</v>
      </c>
      <c r="B417" s="67" t="s">
        <v>311</v>
      </c>
      <c r="C417" s="67" t="s">
        <v>107</v>
      </c>
      <c r="D417" s="67" t="s">
        <v>109</v>
      </c>
      <c r="E417" s="67" t="s">
        <v>364</v>
      </c>
      <c r="F417" s="87" t="s">
        <v>4</v>
      </c>
      <c r="G417" s="88">
        <f>G418</f>
        <v>0</v>
      </c>
    </row>
    <row r="418" spans="1:7" ht="15.75">
      <c r="A418" s="65" t="s">
        <v>56</v>
      </c>
      <c r="B418" s="68" t="s">
        <v>311</v>
      </c>
      <c r="C418" s="68" t="s">
        <v>107</v>
      </c>
      <c r="D418" s="68" t="s">
        <v>109</v>
      </c>
      <c r="E418" s="68" t="s">
        <v>364</v>
      </c>
      <c r="F418" s="83" t="s">
        <v>57</v>
      </c>
      <c r="G418" s="84">
        <v>0</v>
      </c>
    </row>
    <row r="419" spans="1:7" ht="31.5">
      <c r="A419" s="64" t="s">
        <v>184</v>
      </c>
      <c r="B419" s="67" t="s">
        <v>311</v>
      </c>
      <c r="C419" s="67" t="s">
        <v>107</v>
      </c>
      <c r="D419" s="67" t="s">
        <v>109</v>
      </c>
      <c r="E419" s="67" t="s">
        <v>365</v>
      </c>
      <c r="F419" s="87" t="s">
        <v>4</v>
      </c>
      <c r="G419" s="88">
        <f>G420</f>
        <v>395</v>
      </c>
    </row>
    <row r="420" spans="1:7" ht="15.75">
      <c r="A420" s="65" t="s">
        <v>56</v>
      </c>
      <c r="B420" s="68" t="s">
        <v>311</v>
      </c>
      <c r="C420" s="68" t="s">
        <v>107</v>
      </c>
      <c r="D420" s="68" t="s">
        <v>109</v>
      </c>
      <c r="E420" s="68" t="s">
        <v>365</v>
      </c>
      <c r="F420" s="83" t="s">
        <v>57</v>
      </c>
      <c r="G420" s="84">
        <v>395</v>
      </c>
    </row>
    <row r="421" spans="1:7" ht="31.5">
      <c r="A421" s="64" t="s">
        <v>103</v>
      </c>
      <c r="B421" s="67" t="s">
        <v>311</v>
      </c>
      <c r="C421" s="67" t="s">
        <v>107</v>
      </c>
      <c r="D421" s="67" t="s">
        <v>109</v>
      </c>
      <c r="E421" s="67" t="s">
        <v>114</v>
      </c>
      <c r="F421" s="83"/>
      <c r="G421" s="84">
        <f>G422</f>
        <v>0</v>
      </c>
    </row>
    <row r="422" spans="1:7" ht="15.75">
      <c r="A422" s="65" t="s">
        <v>56</v>
      </c>
      <c r="B422" s="67" t="s">
        <v>311</v>
      </c>
      <c r="C422" s="67" t="s">
        <v>107</v>
      </c>
      <c r="D422" s="67" t="s">
        <v>109</v>
      </c>
      <c r="E422" s="67" t="s">
        <v>114</v>
      </c>
      <c r="F422" s="83" t="s">
        <v>57</v>
      </c>
      <c r="G422" s="84">
        <v>0</v>
      </c>
    </row>
    <row r="423" spans="1:7" ht="78.75">
      <c r="A423" s="64" t="s">
        <v>279</v>
      </c>
      <c r="B423" s="67" t="s">
        <v>311</v>
      </c>
      <c r="C423" s="67" t="s">
        <v>107</v>
      </c>
      <c r="D423" s="67" t="s">
        <v>109</v>
      </c>
      <c r="E423" s="67" t="s">
        <v>280</v>
      </c>
      <c r="F423" s="87" t="s">
        <v>4</v>
      </c>
      <c r="G423" s="88">
        <f>G424</f>
        <v>0</v>
      </c>
    </row>
    <row r="424" spans="1:7" ht="47.25">
      <c r="A424" s="64" t="s">
        <v>281</v>
      </c>
      <c r="B424" s="67" t="s">
        <v>311</v>
      </c>
      <c r="C424" s="67" t="s">
        <v>107</v>
      </c>
      <c r="D424" s="67" t="s">
        <v>109</v>
      </c>
      <c r="E424" s="67" t="s">
        <v>282</v>
      </c>
      <c r="F424" s="87" t="s">
        <v>4</v>
      </c>
      <c r="G424" s="88">
        <f>G425+G427</f>
        <v>0</v>
      </c>
    </row>
    <row r="425" spans="1:7" ht="81" customHeight="1">
      <c r="A425" s="64" t="s">
        <v>417</v>
      </c>
      <c r="B425" s="67" t="s">
        <v>311</v>
      </c>
      <c r="C425" s="67" t="s">
        <v>107</v>
      </c>
      <c r="D425" s="67" t="s">
        <v>109</v>
      </c>
      <c r="E425" s="67" t="s">
        <v>283</v>
      </c>
      <c r="F425" s="87" t="s">
        <v>4</v>
      </c>
      <c r="G425" s="88">
        <f>G426</f>
        <v>0</v>
      </c>
    </row>
    <row r="426" spans="1:7" ht="15.75">
      <c r="A426" s="65" t="s">
        <v>56</v>
      </c>
      <c r="B426" s="68" t="s">
        <v>311</v>
      </c>
      <c r="C426" s="68" t="s">
        <v>107</v>
      </c>
      <c r="D426" s="68" t="s">
        <v>109</v>
      </c>
      <c r="E426" s="68" t="s">
        <v>283</v>
      </c>
      <c r="F426" s="83" t="s">
        <v>57</v>
      </c>
      <c r="G426" s="84">
        <v>0</v>
      </c>
    </row>
    <row r="427" spans="1:7" ht="31.5">
      <c r="A427" s="64" t="s">
        <v>366</v>
      </c>
      <c r="B427" s="67" t="s">
        <v>311</v>
      </c>
      <c r="C427" s="67" t="s">
        <v>107</v>
      </c>
      <c r="D427" s="67" t="s">
        <v>109</v>
      </c>
      <c r="E427" s="67" t="s">
        <v>367</v>
      </c>
      <c r="F427" s="87" t="s">
        <v>4</v>
      </c>
      <c r="G427" s="88">
        <f>G428</f>
        <v>0</v>
      </c>
    </row>
    <row r="428" spans="1:7" ht="15.75">
      <c r="A428" s="65" t="s">
        <v>56</v>
      </c>
      <c r="B428" s="68" t="s">
        <v>311</v>
      </c>
      <c r="C428" s="68" t="s">
        <v>107</v>
      </c>
      <c r="D428" s="68" t="s">
        <v>109</v>
      </c>
      <c r="E428" s="68" t="s">
        <v>367</v>
      </c>
      <c r="F428" s="83" t="s">
        <v>57</v>
      </c>
      <c r="G428" s="84">
        <v>0</v>
      </c>
    </row>
    <row r="429" spans="1:7" ht="47.25">
      <c r="A429" s="64" t="s">
        <v>368</v>
      </c>
      <c r="B429" s="67" t="s">
        <v>311</v>
      </c>
      <c r="C429" s="67" t="s">
        <v>107</v>
      </c>
      <c r="D429" s="67" t="s">
        <v>109</v>
      </c>
      <c r="E429" s="67" t="s">
        <v>369</v>
      </c>
      <c r="F429" s="87" t="s">
        <v>4</v>
      </c>
      <c r="G429" s="89">
        <f>G430+G431</f>
        <v>963.5</v>
      </c>
    </row>
    <row r="430" spans="1:7" ht="47.25">
      <c r="A430" s="65" t="s">
        <v>16</v>
      </c>
      <c r="B430" s="68" t="s">
        <v>311</v>
      </c>
      <c r="C430" s="68" t="s">
        <v>107</v>
      </c>
      <c r="D430" s="68" t="s">
        <v>109</v>
      </c>
      <c r="E430" s="68" t="s">
        <v>369</v>
      </c>
      <c r="F430" s="83" t="s">
        <v>17</v>
      </c>
      <c r="G430" s="84">
        <v>945.5</v>
      </c>
    </row>
    <row r="431" spans="1:7" ht="47.25">
      <c r="A431" s="65" t="s">
        <v>18</v>
      </c>
      <c r="B431" s="68" t="s">
        <v>311</v>
      </c>
      <c r="C431" s="68" t="s">
        <v>107</v>
      </c>
      <c r="D431" s="68" t="s">
        <v>109</v>
      </c>
      <c r="E431" s="68" t="s">
        <v>369</v>
      </c>
      <c r="F431" s="83" t="s">
        <v>19</v>
      </c>
      <c r="G431" s="84">
        <v>18</v>
      </c>
    </row>
    <row r="432" spans="1:7" ht="63">
      <c r="A432" s="64" t="s">
        <v>356</v>
      </c>
      <c r="B432" s="67" t="s">
        <v>311</v>
      </c>
      <c r="C432" s="67" t="s">
        <v>107</v>
      </c>
      <c r="D432" s="67" t="s">
        <v>109</v>
      </c>
      <c r="E432" s="67" t="s">
        <v>370</v>
      </c>
      <c r="F432" s="87" t="s">
        <v>4</v>
      </c>
      <c r="G432" s="88">
        <f>G433</f>
        <v>1556.7</v>
      </c>
    </row>
    <row r="433" spans="1:7" ht="47.25">
      <c r="A433" s="65" t="s">
        <v>130</v>
      </c>
      <c r="B433" s="68" t="s">
        <v>311</v>
      </c>
      <c r="C433" s="68" t="s">
        <v>107</v>
      </c>
      <c r="D433" s="68" t="s">
        <v>109</v>
      </c>
      <c r="E433" s="68" t="s">
        <v>370</v>
      </c>
      <c r="F433" s="83" t="s">
        <v>131</v>
      </c>
      <c r="G433" s="90">
        <v>1556.7</v>
      </c>
    </row>
    <row r="434" spans="1:7" ht="78.75">
      <c r="A434" s="64" t="s">
        <v>371</v>
      </c>
      <c r="B434" s="67" t="s">
        <v>311</v>
      </c>
      <c r="C434" s="67" t="s">
        <v>107</v>
      </c>
      <c r="D434" s="67" t="s">
        <v>109</v>
      </c>
      <c r="E434" s="67" t="s">
        <v>372</v>
      </c>
      <c r="F434" s="87" t="s">
        <v>4</v>
      </c>
      <c r="G434" s="88">
        <f>G435</f>
        <v>10</v>
      </c>
    </row>
    <row r="435" spans="1:7" ht="47.25">
      <c r="A435" s="65" t="s">
        <v>18</v>
      </c>
      <c r="B435" s="68" t="s">
        <v>311</v>
      </c>
      <c r="C435" s="68" t="s">
        <v>107</v>
      </c>
      <c r="D435" s="68" t="s">
        <v>109</v>
      </c>
      <c r="E435" s="68" t="s">
        <v>372</v>
      </c>
      <c r="F435" s="83" t="s">
        <v>19</v>
      </c>
      <c r="G435" s="84">
        <v>10</v>
      </c>
    </row>
    <row r="436" spans="1:7" ht="47.25">
      <c r="A436" s="64" t="s">
        <v>373</v>
      </c>
      <c r="B436" s="67" t="s">
        <v>311</v>
      </c>
      <c r="C436" s="67" t="s">
        <v>107</v>
      </c>
      <c r="D436" s="67" t="s">
        <v>109</v>
      </c>
      <c r="E436" s="67" t="s">
        <v>374</v>
      </c>
      <c r="F436" s="87" t="s">
        <v>4</v>
      </c>
      <c r="G436" s="88">
        <f>G437+G438+G439</f>
        <v>2189.6</v>
      </c>
    </row>
    <row r="437" spans="1:7" ht="47.25">
      <c r="A437" s="65" t="s">
        <v>16</v>
      </c>
      <c r="B437" s="68" t="s">
        <v>311</v>
      </c>
      <c r="C437" s="68" t="s">
        <v>107</v>
      </c>
      <c r="D437" s="68" t="s">
        <v>109</v>
      </c>
      <c r="E437" s="68" t="s">
        <v>374</v>
      </c>
      <c r="F437" s="83" t="s">
        <v>17</v>
      </c>
      <c r="G437" s="84">
        <v>8</v>
      </c>
    </row>
    <row r="438" spans="1:7" ht="47.25">
      <c r="A438" s="65" t="s">
        <v>18</v>
      </c>
      <c r="B438" s="68" t="s">
        <v>311</v>
      </c>
      <c r="C438" s="68" t="s">
        <v>107</v>
      </c>
      <c r="D438" s="68" t="s">
        <v>109</v>
      </c>
      <c r="E438" s="68" t="s">
        <v>374</v>
      </c>
      <c r="F438" s="83" t="s">
        <v>19</v>
      </c>
      <c r="G438" s="84">
        <v>65.1</v>
      </c>
    </row>
    <row r="439" spans="1:7" ht="15.75">
      <c r="A439" s="65" t="s">
        <v>56</v>
      </c>
      <c r="B439" s="68" t="s">
        <v>311</v>
      </c>
      <c r="C439" s="68" t="s">
        <v>107</v>
      </c>
      <c r="D439" s="68" t="s">
        <v>109</v>
      </c>
      <c r="E439" s="68" t="s">
        <v>374</v>
      </c>
      <c r="F439" s="83" t="s">
        <v>57</v>
      </c>
      <c r="G439" s="84">
        <v>2116.5</v>
      </c>
    </row>
    <row r="440" spans="1:7" ht="15.75">
      <c r="A440" s="64" t="s">
        <v>14</v>
      </c>
      <c r="B440" s="67" t="s">
        <v>311</v>
      </c>
      <c r="C440" s="67" t="s">
        <v>107</v>
      </c>
      <c r="D440" s="67" t="s">
        <v>109</v>
      </c>
      <c r="E440" s="67" t="s">
        <v>15</v>
      </c>
      <c r="F440" s="87" t="s">
        <v>4</v>
      </c>
      <c r="G440" s="88">
        <f>G441+G442+G443</f>
        <v>3741.3</v>
      </c>
    </row>
    <row r="441" spans="1:7" ht="47.25">
      <c r="A441" s="65" t="s">
        <v>16</v>
      </c>
      <c r="B441" s="68" t="s">
        <v>311</v>
      </c>
      <c r="C441" s="68" t="s">
        <v>107</v>
      </c>
      <c r="D441" s="68" t="s">
        <v>109</v>
      </c>
      <c r="E441" s="68" t="s">
        <v>15</v>
      </c>
      <c r="F441" s="83" t="s">
        <v>17</v>
      </c>
      <c r="G441" s="84">
        <v>3690.9</v>
      </c>
    </row>
    <row r="442" spans="1:7" ht="47.25">
      <c r="A442" s="65" t="s">
        <v>18</v>
      </c>
      <c r="B442" s="68" t="s">
        <v>311</v>
      </c>
      <c r="C442" s="68" t="s">
        <v>107</v>
      </c>
      <c r="D442" s="68" t="s">
        <v>109</v>
      </c>
      <c r="E442" s="68" t="s">
        <v>15</v>
      </c>
      <c r="F442" s="83" t="s">
        <v>19</v>
      </c>
      <c r="G442" s="84">
        <v>1.9</v>
      </c>
    </row>
    <row r="443" spans="1:7" ht="20.25" customHeight="1">
      <c r="A443" s="65" t="s">
        <v>20</v>
      </c>
      <c r="B443" s="68" t="s">
        <v>311</v>
      </c>
      <c r="C443" s="68" t="s">
        <v>107</v>
      </c>
      <c r="D443" s="68" t="s">
        <v>109</v>
      </c>
      <c r="E443" s="68" t="s">
        <v>15</v>
      </c>
      <c r="F443" s="83" t="s">
        <v>21</v>
      </c>
      <c r="G443" s="84">
        <v>48.5</v>
      </c>
    </row>
    <row r="444" spans="1:7" ht="63">
      <c r="A444" s="64" t="s">
        <v>292</v>
      </c>
      <c r="B444" s="67" t="s">
        <v>311</v>
      </c>
      <c r="C444" s="67" t="s">
        <v>107</v>
      </c>
      <c r="D444" s="67" t="s">
        <v>109</v>
      </c>
      <c r="E444" s="67" t="s">
        <v>293</v>
      </c>
      <c r="F444" s="87" t="s">
        <v>4</v>
      </c>
      <c r="G444" s="88">
        <f>G445+G446+G447</f>
        <v>9040.3</v>
      </c>
    </row>
    <row r="445" spans="1:7" ht="31.5">
      <c r="A445" s="65" t="s">
        <v>90</v>
      </c>
      <c r="B445" s="68" t="s">
        <v>311</v>
      </c>
      <c r="C445" s="68" t="s">
        <v>107</v>
      </c>
      <c r="D445" s="68" t="s">
        <v>109</v>
      </c>
      <c r="E445" s="68" t="s">
        <v>293</v>
      </c>
      <c r="F445" s="83" t="s">
        <v>91</v>
      </c>
      <c r="G445" s="84">
        <v>6990.5</v>
      </c>
    </row>
    <row r="446" spans="1:7" ht="47.25">
      <c r="A446" s="65" t="s">
        <v>18</v>
      </c>
      <c r="B446" s="68" t="s">
        <v>311</v>
      </c>
      <c r="C446" s="68" t="s">
        <v>107</v>
      </c>
      <c r="D446" s="68" t="s">
        <v>109</v>
      </c>
      <c r="E446" s="68" t="s">
        <v>293</v>
      </c>
      <c r="F446" s="83" t="s">
        <v>19</v>
      </c>
      <c r="G446" s="84">
        <v>1221.5</v>
      </c>
    </row>
    <row r="447" spans="1:7" ht="15.75">
      <c r="A447" s="65" t="s">
        <v>56</v>
      </c>
      <c r="B447" s="68" t="s">
        <v>311</v>
      </c>
      <c r="C447" s="68" t="s">
        <v>107</v>
      </c>
      <c r="D447" s="68" t="s">
        <v>109</v>
      </c>
      <c r="E447" s="68" t="s">
        <v>293</v>
      </c>
      <c r="F447" s="83" t="s">
        <v>57</v>
      </c>
      <c r="G447" s="84">
        <v>828.3</v>
      </c>
    </row>
    <row r="448" spans="1:7" ht="31.5">
      <c r="A448" s="64" t="s">
        <v>375</v>
      </c>
      <c r="B448" s="67" t="s">
        <v>311</v>
      </c>
      <c r="C448" s="67" t="s">
        <v>107</v>
      </c>
      <c r="D448" s="67" t="s">
        <v>109</v>
      </c>
      <c r="E448" s="67" t="s">
        <v>376</v>
      </c>
      <c r="F448" s="87" t="s">
        <v>4</v>
      </c>
      <c r="G448" s="88">
        <f>G449</f>
        <v>0</v>
      </c>
    </row>
    <row r="449" spans="1:7" ht="15.75">
      <c r="A449" s="65" t="s">
        <v>56</v>
      </c>
      <c r="B449" s="68" t="s">
        <v>311</v>
      </c>
      <c r="C449" s="68" t="s">
        <v>107</v>
      </c>
      <c r="D449" s="68" t="s">
        <v>109</v>
      </c>
      <c r="E449" s="68" t="s">
        <v>376</v>
      </c>
      <c r="F449" s="83" t="s">
        <v>57</v>
      </c>
      <c r="G449" s="84">
        <v>0</v>
      </c>
    </row>
    <row r="450" spans="1:7" ht="15.75">
      <c r="A450" s="69" t="s">
        <v>377</v>
      </c>
      <c r="B450" s="66" t="s">
        <v>311</v>
      </c>
      <c r="C450" s="66" t="s">
        <v>109</v>
      </c>
      <c r="D450" s="66" t="s">
        <v>9</v>
      </c>
      <c r="E450" s="66" t="s">
        <v>4</v>
      </c>
      <c r="F450" s="85" t="s">
        <v>4</v>
      </c>
      <c r="G450" s="86">
        <f>G451</f>
        <v>221.8</v>
      </c>
    </row>
    <row r="451" spans="1:7" ht="31.5">
      <c r="A451" s="69" t="s">
        <v>378</v>
      </c>
      <c r="B451" s="66" t="s">
        <v>311</v>
      </c>
      <c r="C451" s="66" t="s">
        <v>109</v>
      </c>
      <c r="D451" s="66" t="s">
        <v>109</v>
      </c>
      <c r="E451" s="66" t="s">
        <v>4</v>
      </c>
      <c r="F451" s="85" t="s">
        <v>4</v>
      </c>
      <c r="G451" s="86">
        <f>G452</f>
        <v>221.8</v>
      </c>
    </row>
    <row r="452" spans="1:7" ht="129" customHeight="1">
      <c r="A452" s="70" t="s">
        <v>379</v>
      </c>
      <c r="B452" s="67" t="s">
        <v>311</v>
      </c>
      <c r="C452" s="67" t="s">
        <v>109</v>
      </c>
      <c r="D452" s="67" t="s">
        <v>109</v>
      </c>
      <c r="E452" s="67" t="s">
        <v>380</v>
      </c>
      <c r="F452" s="87" t="s">
        <v>4</v>
      </c>
      <c r="G452" s="88">
        <f>G453+G454</f>
        <v>221.8</v>
      </c>
    </row>
    <row r="453" spans="1:7" ht="47.25">
      <c r="A453" s="65" t="s">
        <v>16</v>
      </c>
      <c r="B453" s="68" t="s">
        <v>311</v>
      </c>
      <c r="C453" s="68" t="s">
        <v>109</v>
      </c>
      <c r="D453" s="68" t="s">
        <v>109</v>
      </c>
      <c r="E453" s="68" t="s">
        <v>380</v>
      </c>
      <c r="F453" s="83" t="s">
        <v>17</v>
      </c>
      <c r="G453" s="84">
        <v>221.8</v>
      </c>
    </row>
    <row r="454" spans="1:7" ht="47.25">
      <c r="A454" s="65" t="s">
        <v>18</v>
      </c>
      <c r="B454" s="68" t="s">
        <v>311</v>
      </c>
      <c r="C454" s="68" t="s">
        <v>109</v>
      </c>
      <c r="D454" s="68" t="s">
        <v>109</v>
      </c>
      <c r="E454" s="68" t="s">
        <v>380</v>
      </c>
      <c r="F454" s="83" t="s">
        <v>19</v>
      </c>
      <c r="G454" s="84">
        <v>0</v>
      </c>
    </row>
    <row r="455" spans="1:7" ht="15.75">
      <c r="A455" s="69" t="s">
        <v>125</v>
      </c>
      <c r="B455" s="66" t="s">
        <v>311</v>
      </c>
      <c r="C455" s="66" t="s">
        <v>126</v>
      </c>
      <c r="D455" s="66" t="s">
        <v>9</v>
      </c>
      <c r="E455" s="66" t="s">
        <v>4</v>
      </c>
      <c r="F455" s="85" t="s">
        <v>4</v>
      </c>
      <c r="G455" s="86">
        <f>G456+G461</f>
        <v>17724.9</v>
      </c>
    </row>
    <row r="456" spans="1:7" ht="15.75">
      <c r="A456" s="69" t="s">
        <v>132</v>
      </c>
      <c r="B456" s="66" t="s">
        <v>311</v>
      </c>
      <c r="C456" s="66" t="s">
        <v>126</v>
      </c>
      <c r="D456" s="66" t="s">
        <v>11</v>
      </c>
      <c r="E456" s="66" t="s">
        <v>4</v>
      </c>
      <c r="F456" s="85" t="s">
        <v>4</v>
      </c>
      <c r="G456" s="86">
        <f>G457</f>
        <v>95.2</v>
      </c>
    </row>
    <row r="457" spans="1:7" ht="49.5" customHeight="1">
      <c r="A457" s="64" t="s">
        <v>133</v>
      </c>
      <c r="B457" s="67" t="s">
        <v>311</v>
      </c>
      <c r="C457" s="67" t="s">
        <v>126</v>
      </c>
      <c r="D457" s="67" t="s">
        <v>11</v>
      </c>
      <c r="E457" s="67" t="s">
        <v>134</v>
      </c>
      <c r="F457" s="87" t="s">
        <v>4</v>
      </c>
      <c r="G457" s="88">
        <f>G458</f>
        <v>95.2</v>
      </c>
    </row>
    <row r="458" spans="1:7" ht="31.5">
      <c r="A458" s="64" t="s">
        <v>135</v>
      </c>
      <c r="B458" s="67" t="s">
        <v>311</v>
      </c>
      <c r="C458" s="67" t="s">
        <v>126</v>
      </c>
      <c r="D458" s="67" t="s">
        <v>11</v>
      </c>
      <c r="E458" s="67" t="s">
        <v>136</v>
      </c>
      <c r="F458" s="87" t="s">
        <v>4</v>
      </c>
      <c r="G458" s="88">
        <f>G459</f>
        <v>95.2</v>
      </c>
    </row>
    <row r="459" spans="1:7" ht="47.25">
      <c r="A459" s="64" t="s">
        <v>46</v>
      </c>
      <c r="B459" s="67" t="s">
        <v>311</v>
      </c>
      <c r="C459" s="67" t="s">
        <v>126</v>
      </c>
      <c r="D459" s="67" t="s">
        <v>11</v>
      </c>
      <c r="E459" s="67" t="s">
        <v>137</v>
      </c>
      <c r="F459" s="87" t="s">
        <v>4</v>
      </c>
      <c r="G459" s="88">
        <f>G460</f>
        <v>95.2</v>
      </c>
    </row>
    <row r="460" spans="1:7" ht="47.25">
      <c r="A460" s="65" t="s">
        <v>130</v>
      </c>
      <c r="B460" s="68" t="s">
        <v>311</v>
      </c>
      <c r="C460" s="68" t="s">
        <v>126</v>
      </c>
      <c r="D460" s="68" t="s">
        <v>11</v>
      </c>
      <c r="E460" s="68" t="s">
        <v>137</v>
      </c>
      <c r="F460" s="83" t="s">
        <v>131</v>
      </c>
      <c r="G460" s="84">
        <v>95.2</v>
      </c>
    </row>
    <row r="461" spans="1:7" ht="15.75">
      <c r="A461" s="69" t="s">
        <v>162</v>
      </c>
      <c r="B461" s="66" t="s">
        <v>311</v>
      </c>
      <c r="C461" s="66" t="s">
        <v>126</v>
      </c>
      <c r="D461" s="66" t="s">
        <v>31</v>
      </c>
      <c r="E461" s="66" t="s">
        <v>4</v>
      </c>
      <c r="F461" s="85" t="s">
        <v>4</v>
      </c>
      <c r="G461" s="86">
        <f>G462+G464+G466+G469</f>
        <v>17629.7</v>
      </c>
    </row>
    <row r="462" spans="1:7" ht="31.5">
      <c r="A462" s="64" t="s">
        <v>381</v>
      </c>
      <c r="B462" s="67" t="s">
        <v>311</v>
      </c>
      <c r="C462" s="67" t="s">
        <v>126</v>
      </c>
      <c r="D462" s="67" t="s">
        <v>31</v>
      </c>
      <c r="E462" s="67" t="s">
        <v>382</v>
      </c>
      <c r="F462" s="87" t="s">
        <v>4</v>
      </c>
      <c r="G462" s="88">
        <f>G463</f>
        <v>1086.6</v>
      </c>
    </row>
    <row r="463" spans="1:7" ht="31.5">
      <c r="A463" s="65" t="s">
        <v>138</v>
      </c>
      <c r="B463" s="68" t="s">
        <v>311</v>
      </c>
      <c r="C463" s="68" t="s">
        <v>126</v>
      </c>
      <c r="D463" s="68" t="s">
        <v>31</v>
      </c>
      <c r="E463" s="68" t="s">
        <v>382</v>
      </c>
      <c r="F463" s="83" t="s">
        <v>139</v>
      </c>
      <c r="G463" s="84">
        <v>1086.6</v>
      </c>
    </row>
    <row r="464" spans="1:7" ht="78.75">
      <c r="A464" s="64" t="s">
        <v>383</v>
      </c>
      <c r="B464" s="67" t="s">
        <v>311</v>
      </c>
      <c r="C464" s="67" t="s">
        <v>126</v>
      </c>
      <c r="D464" s="67" t="s">
        <v>31</v>
      </c>
      <c r="E464" s="67" t="s">
        <v>384</v>
      </c>
      <c r="F464" s="87" t="s">
        <v>4</v>
      </c>
      <c r="G464" s="88">
        <f>G465</f>
        <v>0</v>
      </c>
    </row>
    <row r="465" spans="1:7" ht="31.5">
      <c r="A465" s="65" t="s">
        <v>138</v>
      </c>
      <c r="B465" s="68" t="s">
        <v>311</v>
      </c>
      <c r="C465" s="68" t="s">
        <v>126</v>
      </c>
      <c r="D465" s="68" t="s">
        <v>31</v>
      </c>
      <c r="E465" s="68" t="s">
        <v>384</v>
      </c>
      <c r="F465" s="83" t="s">
        <v>139</v>
      </c>
      <c r="G465" s="84">
        <v>0</v>
      </c>
    </row>
    <row r="466" spans="1:7" ht="78.75">
      <c r="A466" s="64" t="s">
        <v>385</v>
      </c>
      <c r="B466" s="67" t="s">
        <v>311</v>
      </c>
      <c r="C466" s="67" t="s">
        <v>126</v>
      </c>
      <c r="D466" s="67" t="s">
        <v>31</v>
      </c>
      <c r="E466" s="67" t="s">
        <v>386</v>
      </c>
      <c r="F466" s="87" t="s">
        <v>4</v>
      </c>
      <c r="G466" s="88">
        <f>G467+G468</f>
        <v>5526.7</v>
      </c>
    </row>
    <row r="467" spans="1:7" ht="47.25">
      <c r="A467" s="65" t="s">
        <v>18</v>
      </c>
      <c r="B467" s="68" t="s">
        <v>311</v>
      </c>
      <c r="C467" s="68" t="s">
        <v>126</v>
      </c>
      <c r="D467" s="68" t="s">
        <v>31</v>
      </c>
      <c r="E467" s="68" t="s">
        <v>386</v>
      </c>
      <c r="F467" s="83" t="s">
        <v>19</v>
      </c>
      <c r="G467" s="84">
        <v>33.7</v>
      </c>
    </row>
    <row r="468" spans="1:7" ht="47.25">
      <c r="A468" s="65" t="s">
        <v>130</v>
      </c>
      <c r="B468" s="68" t="s">
        <v>311</v>
      </c>
      <c r="C468" s="68" t="s">
        <v>126</v>
      </c>
      <c r="D468" s="68" t="s">
        <v>31</v>
      </c>
      <c r="E468" s="68" t="s">
        <v>386</v>
      </c>
      <c r="F468" s="83" t="s">
        <v>131</v>
      </c>
      <c r="G468" s="84">
        <v>5493</v>
      </c>
    </row>
    <row r="469" spans="1:7" ht="78.75">
      <c r="A469" s="64" t="s">
        <v>387</v>
      </c>
      <c r="B469" s="67" t="s">
        <v>311</v>
      </c>
      <c r="C469" s="67" t="s">
        <v>126</v>
      </c>
      <c r="D469" s="67" t="s">
        <v>31</v>
      </c>
      <c r="E469" s="67" t="s">
        <v>388</v>
      </c>
      <c r="F469" s="87" t="s">
        <v>4</v>
      </c>
      <c r="G469" s="88">
        <f>G470+G471</f>
        <v>11016.4</v>
      </c>
    </row>
    <row r="470" spans="1:7" ht="47.25">
      <c r="A470" s="65" t="s">
        <v>18</v>
      </c>
      <c r="B470" s="68" t="s">
        <v>311</v>
      </c>
      <c r="C470" s="68" t="s">
        <v>126</v>
      </c>
      <c r="D470" s="68" t="s">
        <v>31</v>
      </c>
      <c r="E470" s="68" t="s">
        <v>388</v>
      </c>
      <c r="F470" s="83" t="s">
        <v>19</v>
      </c>
      <c r="G470" s="84">
        <v>2179</v>
      </c>
    </row>
    <row r="471" spans="1:7" ht="31.5">
      <c r="A471" s="65" t="s">
        <v>138</v>
      </c>
      <c r="B471" s="68" t="s">
        <v>311</v>
      </c>
      <c r="C471" s="68" t="s">
        <v>126</v>
      </c>
      <c r="D471" s="68" t="s">
        <v>31</v>
      </c>
      <c r="E471" s="68" t="s">
        <v>388</v>
      </c>
      <c r="F471" s="83" t="s">
        <v>139</v>
      </c>
      <c r="G471" s="84">
        <v>8837.4</v>
      </c>
    </row>
    <row r="472" spans="1:7" ht="15.75">
      <c r="A472" s="69" t="s">
        <v>257</v>
      </c>
      <c r="B472" s="66" t="s">
        <v>311</v>
      </c>
      <c r="C472" s="66" t="s">
        <v>35</v>
      </c>
      <c r="D472" s="66" t="s">
        <v>9</v>
      </c>
      <c r="E472" s="66" t="s">
        <v>4</v>
      </c>
      <c r="F472" s="85" t="s">
        <v>4</v>
      </c>
      <c r="G472" s="86">
        <f>G473</f>
        <v>606.5</v>
      </c>
    </row>
    <row r="473" spans="1:7" ht="15.75">
      <c r="A473" s="69" t="s">
        <v>258</v>
      </c>
      <c r="B473" s="66" t="s">
        <v>311</v>
      </c>
      <c r="C473" s="66" t="s">
        <v>35</v>
      </c>
      <c r="D473" s="66" t="s">
        <v>8</v>
      </c>
      <c r="E473" s="66" t="s">
        <v>4</v>
      </c>
      <c r="F473" s="85" t="s">
        <v>4</v>
      </c>
      <c r="G473" s="86">
        <f>G474+G479</f>
        <v>606.5</v>
      </c>
    </row>
    <row r="474" spans="1:7" ht="63">
      <c r="A474" s="64" t="s">
        <v>259</v>
      </c>
      <c r="B474" s="67" t="s">
        <v>311</v>
      </c>
      <c r="C474" s="67" t="s">
        <v>35</v>
      </c>
      <c r="D474" s="67" t="s">
        <v>8</v>
      </c>
      <c r="E474" s="67" t="s">
        <v>260</v>
      </c>
      <c r="F474" s="87" t="s">
        <v>4</v>
      </c>
      <c r="G474" s="88">
        <f>G475</f>
        <v>444</v>
      </c>
    </row>
    <row r="475" spans="1:7" ht="31.5">
      <c r="A475" s="64" t="s">
        <v>270</v>
      </c>
      <c r="B475" s="67" t="s">
        <v>311</v>
      </c>
      <c r="C475" s="67" t="s">
        <v>35</v>
      </c>
      <c r="D475" s="67" t="s">
        <v>8</v>
      </c>
      <c r="E475" s="67" t="s">
        <v>271</v>
      </c>
      <c r="F475" s="87" t="s">
        <v>4</v>
      </c>
      <c r="G475" s="88">
        <f>G476</f>
        <v>444</v>
      </c>
    </row>
    <row r="476" spans="1:7" ht="47.25">
      <c r="A476" s="64" t="s">
        <v>46</v>
      </c>
      <c r="B476" s="67" t="s">
        <v>311</v>
      </c>
      <c r="C476" s="67" t="s">
        <v>35</v>
      </c>
      <c r="D476" s="67" t="s">
        <v>8</v>
      </c>
      <c r="E476" s="67" t="s">
        <v>272</v>
      </c>
      <c r="F476" s="87" t="s">
        <v>4</v>
      </c>
      <c r="G476" s="88">
        <f>G477+G478</f>
        <v>444</v>
      </c>
    </row>
    <row r="477" spans="1:7" ht="47.25">
      <c r="A477" s="65" t="s">
        <v>18</v>
      </c>
      <c r="B477" s="68" t="s">
        <v>311</v>
      </c>
      <c r="C477" s="68" t="s">
        <v>35</v>
      </c>
      <c r="D477" s="68" t="s">
        <v>8</v>
      </c>
      <c r="E477" s="68" t="s">
        <v>272</v>
      </c>
      <c r="F477" s="83" t="s">
        <v>19</v>
      </c>
      <c r="G477" s="84">
        <v>37.9</v>
      </c>
    </row>
    <row r="478" spans="1:7" ht="15.75">
      <c r="A478" s="65" t="s">
        <v>56</v>
      </c>
      <c r="B478" s="68" t="s">
        <v>311</v>
      </c>
      <c r="C478" s="68" t="s">
        <v>35</v>
      </c>
      <c r="D478" s="68" t="s">
        <v>8</v>
      </c>
      <c r="E478" s="68" t="s">
        <v>272</v>
      </c>
      <c r="F478" s="83" t="s">
        <v>57</v>
      </c>
      <c r="G478" s="84">
        <v>406.1</v>
      </c>
    </row>
    <row r="479" spans="1:7" ht="63">
      <c r="A479" s="64" t="s">
        <v>284</v>
      </c>
      <c r="B479" s="67" t="s">
        <v>311</v>
      </c>
      <c r="C479" s="67" t="s">
        <v>35</v>
      </c>
      <c r="D479" s="67" t="s">
        <v>8</v>
      </c>
      <c r="E479" s="67" t="s">
        <v>285</v>
      </c>
      <c r="F479" s="87" t="s">
        <v>4</v>
      </c>
      <c r="G479" s="88">
        <f>G480</f>
        <v>162.5</v>
      </c>
    </row>
    <row r="480" spans="1:7" ht="15.75">
      <c r="A480" s="65" t="s">
        <v>56</v>
      </c>
      <c r="B480" s="68" t="s">
        <v>311</v>
      </c>
      <c r="C480" s="68" t="s">
        <v>35</v>
      </c>
      <c r="D480" s="68" t="s">
        <v>8</v>
      </c>
      <c r="E480" s="68" t="s">
        <v>285</v>
      </c>
      <c r="F480" s="83" t="s">
        <v>57</v>
      </c>
      <c r="G480" s="84">
        <v>162.5</v>
      </c>
    </row>
    <row r="481" spans="1:7" ht="63">
      <c r="A481" s="69" t="s">
        <v>389</v>
      </c>
      <c r="B481" s="66" t="s">
        <v>390</v>
      </c>
      <c r="C481" s="66" t="s">
        <v>4</v>
      </c>
      <c r="D481" s="66" t="s">
        <v>4</v>
      </c>
      <c r="E481" s="66" t="s">
        <v>4</v>
      </c>
      <c r="F481" s="85" t="s">
        <v>4</v>
      </c>
      <c r="G481" s="86">
        <f>G482+G487+G495</f>
        <v>44582.9</v>
      </c>
    </row>
    <row r="482" spans="1:7" ht="47.25">
      <c r="A482" s="69" t="s">
        <v>248</v>
      </c>
      <c r="B482" s="66" t="s">
        <v>390</v>
      </c>
      <c r="C482" s="66" t="s">
        <v>11</v>
      </c>
      <c r="D482" s="66" t="s">
        <v>9</v>
      </c>
      <c r="E482" s="66" t="s">
        <v>4</v>
      </c>
      <c r="F482" s="85" t="s">
        <v>4</v>
      </c>
      <c r="G482" s="86">
        <f>G483</f>
        <v>2657</v>
      </c>
    </row>
    <row r="483" spans="1:7" ht="63">
      <c r="A483" s="69" t="s">
        <v>249</v>
      </c>
      <c r="B483" s="66" t="s">
        <v>390</v>
      </c>
      <c r="C483" s="66" t="s">
        <v>11</v>
      </c>
      <c r="D483" s="66" t="s">
        <v>109</v>
      </c>
      <c r="E483" s="66" t="s">
        <v>4</v>
      </c>
      <c r="F483" s="85" t="s">
        <v>4</v>
      </c>
      <c r="G483" s="86">
        <f>G484</f>
        <v>2657</v>
      </c>
    </row>
    <row r="484" spans="1:7" ht="78.75">
      <c r="A484" s="64" t="s">
        <v>250</v>
      </c>
      <c r="B484" s="67" t="s">
        <v>390</v>
      </c>
      <c r="C484" s="67" t="s">
        <v>11</v>
      </c>
      <c r="D484" s="67" t="s">
        <v>109</v>
      </c>
      <c r="E484" s="67" t="s">
        <v>251</v>
      </c>
      <c r="F484" s="87" t="s">
        <v>4</v>
      </c>
      <c r="G484" s="88">
        <f>G485+G486</f>
        <v>2657</v>
      </c>
    </row>
    <row r="485" spans="1:7" ht="15.75">
      <c r="A485" s="65" t="s">
        <v>62</v>
      </c>
      <c r="B485" s="68" t="s">
        <v>390</v>
      </c>
      <c r="C485" s="68" t="s">
        <v>11</v>
      </c>
      <c r="D485" s="68" t="s">
        <v>109</v>
      </c>
      <c r="E485" s="68" t="s">
        <v>251</v>
      </c>
      <c r="F485" s="83" t="s">
        <v>63</v>
      </c>
      <c r="G485" s="84">
        <f>103.2+513.4</f>
        <v>616.6</v>
      </c>
    </row>
    <row r="486" spans="1:7" ht="15.75">
      <c r="A486" s="65" t="s">
        <v>56</v>
      </c>
      <c r="B486" s="68" t="s">
        <v>390</v>
      </c>
      <c r="C486" s="68" t="s">
        <v>11</v>
      </c>
      <c r="D486" s="68" t="s">
        <v>109</v>
      </c>
      <c r="E486" s="68" t="s">
        <v>251</v>
      </c>
      <c r="F486" s="83" t="s">
        <v>57</v>
      </c>
      <c r="G486" s="84">
        <f>433+1607.4</f>
        <v>2040.4</v>
      </c>
    </row>
    <row r="487" spans="1:7" ht="15.75">
      <c r="A487" s="69" t="s">
        <v>106</v>
      </c>
      <c r="B487" s="66" t="s">
        <v>390</v>
      </c>
      <c r="C487" s="66" t="s">
        <v>107</v>
      </c>
      <c r="D487" s="66" t="s">
        <v>9</v>
      </c>
      <c r="E487" s="66" t="s">
        <v>4</v>
      </c>
      <c r="F487" s="85" t="s">
        <v>4</v>
      </c>
      <c r="G487" s="86">
        <f>G488</f>
        <v>12210.6</v>
      </c>
    </row>
    <row r="488" spans="1:7" ht="15.75">
      <c r="A488" s="69" t="s">
        <v>252</v>
      </c>
      <c r="B488" s="66" t="s">
        <v>390</v>
      </c>
      <c r="C488" s="66" t="s">
        <v>107</v>
      </c>
      <c r="D488" s="66" t="s">
        <v>27</v>
      </c>
      <c r="E488" s="66" t="s">
        <v>4</v>
      </c>
      <c r="F488" s="85" t="s">
        <v>4</v>
      </c>
      <c r="G488" s="86">
        <f>G489+G491+G493</f>
        <v>12210.6</v>
      </c>
    </row>
    <row r="489" spans="1:7" ht="47.25">
      <c r="A489" s="64" t="s">
        <v>391</v>
      </c>
      <c r="B489" s="67" t="s">
        <v>390</v>
      </c>
      <c r="C489" s="67" t="s">
        <v>107</v>
      </c>
      <c r="D489" s="67" t="s">
        <v>27</v>
      </c>
      <c r="E489" s="67" t="s">
        <v>392</v>
      </c>
      <c r="F489" s="87" t="s">
        <v>4</v>
      </c>
      <c r="G489" s="88">
        <f>G490</f>
        <v>80</v>
      </c>
    </row>
    <row r="490" spans="1:7" ht="15.75">
      <c r="A490" s="65" t="s">
        <v>56</v>
      </c>
      <c r="B490" s="68" t="s">
        <v>390</v>
      </c>
      <c r="C490" s="68" t="s">
        <v>107</v>
      </c>
      <c r="D490" s="68" t="s">
        <v>27</v>
      </c>
      <c r="E490" s="68" t="s">
        <v>392</v>
      </c>
      <c r="F490" s="83" t="s">
        <v>57</v>
      </c>
      <c r="G490" s="84">
        <v>80</v>
      </c>
    </row>
    <row r="491" spans="1:7" ht="47.25">
      <c r="A491" s="64" t="s">
        <v>253</v>
      </c>
      <c r="B491" s="67" t="s">
        <v>390</v>
      </c>
      <c r="C491" s="67" t="s">
        <v>107</v>
      </c>
      <c r="D491" s="67" t="s">
        <v>27</v>
      </c>
      <c r="E491" s="67" t="s">
        <v>254</v>
      </c>
      <c r="F491" s="87" t="s">
        <v>4</v>
      </c>
      <c r="G491" s="88">
        <f>G492</f>
        <v>11644.5</v>
      </c>
    </row>
    <row r="492" spans="1:7" ht="15.75">
      <c r="A492" s="65" t="s">
        <v>56</v>
      </c>
      <c r="B492" s="68" t="s">
        <v>390</v>
      </c>
      <c r="C492" s="68" t="s">
        <v>107</v>
      </c>
      <c r="D492" s="68" t="s">
        <v>27</v>
      </c>
      <c r="E492" s="68" t="s">
        <v>254</v>
      </c>
      <c r="F492" s="83" t="s">
        <v>57</v>
      </c>
      <c r="G492" s="84">
        <v>11644.5</v>
      </c>
    </row>
    <row r="493" spans="1:7" ht="47.25">
      <c r="A493" s="64" t="s">
        <v>255</v>
      </c>
      <c r="B493" s="67" t="s">
        <v>390</v>
      </c>
      <c r="C493" s="67" t="s">
        <v>107</v>
      </c>
      <c r="D493" s="67" t="s">
        <v>27</v>
      </c>
      <c r="E493" s="67" t="s">
        <v>256</v>
      </c>
      <c r="F493" s="87" t="s">
        <v>4</v>
      </c>
      <c r="G493" s="88">
        <f>G494</f>
        <v>486.1</v>
      </c>
    </row>
    <row r="494" spans="1:7" ht="15.75">
      <c r="A494" s="65" t="s">
        <v>56</v>
      </c>
      <c r="B494" s="68" t="s">
        <v>390</v>
      </c>
      <c r="C494" s="68" t="s">
        <v>107</v>
      </c>
      <c r="D494" s="68" t="s">
        <v>27</v>
      </c>
      <c r="E494" s="68" t="s">
        <v>256</v>
      </c>
      <c r="F494" s="83" t="s">
        <v>57</v>
      </c>
      <c r="G494" s="84">
        <v>486.1</v>
      </c>
    </row>
    <row r="495" spans="1:7" ht="15.75">
      <c r="A495" s="69" t="s">
        <v>117</v>
      </c>
      <c r="B495" s="66" t="s">
        <v>390</v>
      </c>
      <c r="C495" s="66" t="s">
        <v>118</v>
      </c>
      <c r="D495" s="66" t="s">
        <v>9</v>
      </c>
      <c r="E495" s="66" t="s">
        <v>4</v>
      </c>
      <c r="F495" s="85" t="s">
        <v>4</v>
      </c>
      <c r="G495" s="86">
        <f>G496+G535</f>
        <v>29715.3</v>
      </c>
    </row>
    <row r="496" spans="1:7" ht="15.75">
      <c r="A496" s="69" t="s">
        <v>119</v>
      </c>
      <c r="B496" s="66" t="s">
        <v>390</v>
      </c>
      <c r="C496" s="66" t="s">
        <v>118</v>
      </c>
      <c r="D496" s="66" t="s">
        <v>8</v>
      </c>
      <c r="E496" s="66" t="s">
        <v>4</v>
      </c>
      <c r="F496" s="85" t="s">
        <v>4</v>
      </c>
      <c r="G496" s="86">
        <f>G497+G513+G520+G523+G525+G527+G529+G531+G533</f>
        <v>24117.1</v>
      </c>
    </row>
    <row r="497" spans="1:7" ht="47.25">
      <c r="A497" s="64" t="s">
        <v>120</v>
      </c>
      <c r="B497" s="67" t="s">
        <v>390</v>
      </c>
      <c r="C497" s="67" t="s">
        <v>118</v>
      </c>
      <c r="D497" s="67" t="s">
        <v>8</v>
      </c>
      <c r="E497" s="67" t="s">
        <v>121</v>
      </c>
      <c r="F497" s="87" t="s">
        <v>4</v>
      </c>
      <c r="G497" s="88">
        <f>G498+G503+G508</f>
        <v>3462.9</v>
      </c>
    </row>
    <row r="498" spans="1:7" ht="47.25">
      <c r="A498" s="64" t="s">
        <v>393</v>
      </c>
      <c r="B498" s="67" t="s">
        <v>390</v>
      </c>
      <c r="C498" s="67" t="s">
        <v>118</v>
      </c>
      <c r="D498" s="67" t="s">
        <v>8</v>
      </c>
      <c r="E498" s="67" t="s">
        <v>394</v>
      </c>
      <c r="F498" s="87" t="s">
        <v>4</v>
      </c>
      <c r="G498" s="88">
        <f>G499</f>
        <v>1632.2</v>
      </c>
    </row>
    <row r="499" spans="1:7" ht="47.25">
      <c r="A499" s="64" t="s">
        <v>46</v>
      </c>
      <c r="B499" s="67" t="s">
        <v>390</v>
      </c>
      <c r="C499" s="67" t="s">
        <v>118</v>
      </c>
      <c r="D499" s="67" t="s">
        <v>8</v>
      </c>
      <c r="E499" s="67" t="s">
        <v>395</v>
      </c>
      <c r="F499" s="87" t="s">
        <v>4</v>
      </c>
      <c r="G499" s="88">
        <f>G500+G501+G502</f>
        <v>1632.2</v>
      </c>
    </row>
    <row r="500" spans="1:7" ht="47.25">
      <c r="A500" s="65" t="s">
        <v>18</v>
      </c>
      <c r="B500" s="68" t="s">
        <v>390</v>
      </c>
      <c r="C500" s="68" t="s">
        <v>118</v>
      </c>
      <c r="D500" s="68" t="s">
        <v>8</v>
      </c>
      <c r="E500" s="68" t="s">
        <v>395</v>
      </c>
      <c r="F500" s="83" t="s">
        <v>19</v>
      </c>
      <c r="G500" s="84">
        <v>29.1</v>
      </c>
    </row>
    <row r="501" spans="1:7" ht="15.75">
      <c r="A501" s="65" t="s">
        <v>62</v>
      </c>
      <c r="B501" s="68" t="s">
        <v>390</v>
      </c>
      <c r="C501" s="68" t="s">
        <v>118</v>
      </c>
      <c r="D501" s="68" t="s">
        <v>8</v>
      </c>
      <c r="E501" s="68" t="s">
        <v>395</v>
      </c>
      <c r="F501" s="83" t="s">
        <v>63</v>
      </c>
      <c r="G501" s="84">
        <v>100</v>
      </c>
    </row>
    <row r="502" spans="1:7" ht="15.75">
      <c r="A502" s="65" t="s">
        <v>56</v>
      </c>
      <c r="B502" s="68" t="s">
        <v>390</v>
      </c>
      <c r="C502" s="68" t="s">
        <v>118</v>
      </c>
      <c r="D502" s="68" t="s">
        <v>8</v>
      </c>
      <c r="E502" s="68" t="s">
        <v>395</v>
      </c>
      <c r="F502" s="83" t="s">
        <v>57</v>
      </c>
      <c r="G502" s="84">
        <v>1503.1</v>
      </c>
    </row>
    <row r="503" spans="1:7" ht="15.75">
      <c r="A503" s="64" t="s">
        <v>396</v>
      </c>
      <c r="B503" s="67" t="s">
        <v>390</v>
      </c>
      <c r="C503" s="67" t="s">
        <v>118</v>
      </c>
      <c r="D503" s="67" t="s">
        <v>8</v>
      </c>
      <c r="E503" s="67" t="s">
        <v>397</v>
      </c>
      <c r="F503" s="87" t="s">
        <v>4</v>
      </c>
      <c r="G503" s="88">
        <f>G504+G506</f>
        <v>408.7</v>
      </c>
    </row>
    <row r="504" spans="1:7" ht="47.25">
      <c r="A504" s="64" t="s">
        <v>46</v>
      </c>
      <c r="B504" s="67" t="s">
        <v>390</v>
      </c>
      <c r="C504" s="67" t="s">
        <v>118</v>
      </c>
      <c r="D504" s="67" t="s">
        <v>8</v>
      </c>
      <c r="E504" s="67" t="s">
        <v>398</v>
      </c>
      <c r="F504" s="87" t="s">
        <v>4</v>
      </c>
      <c r="G504" s="88">
        <f>G505</f>
        <v>220.5</v>
      </c>
    </row>
    <row r="505" spans="1:7" ht="15.75">
      <c r="A505" s="65" t="s">
        <v>62</v>
      </c>
      <c r="B505" s="68" t="s">
        <v>390</v>
      </c>
      <c r="C505" s="68" t="s">
        <v>118</v>
      </c>
      <c r="D505" s="68" t="s">
        <v>8</v>
      </c>
      <c r="E505" s="68" t="s">
        <v>398</v>
      </c>
      <c r="F505" s="83" t="s">
        <v>63</v>
      </c>
      <c r="G505" s="84">
        <v>220.5</v>
      </c>
    </row>
    <row r="506" spans="1:7" ht="31.5">
      <c r="A506" s="64" t="s">
        <v>184</v>
      </c>
      <c r="B506" s="67" t="s">
        <v>390</v>
      </c>
      <c r="C506" s="67" t="s">
        <v>118</v>
      </c>
      <c r="D506" s="67" t="s">
        <v>8</v>
      </c>
      <c r="E506" s="67" t="s">
        <v>399</v>
      </c>
      <c r="F506" s="87" t="s">
        <v>4</v>
      </c>
      <c r="G506" s="88">
        <f>G507</f>
        <v>188.2</v>
      </c>
    </row>
    <row r="507" spans="1:7" ht="15.75">
      <c r="A507" s="65" t="s">
        <v>62</v>
      </c>
      <c r="B507" s="68" t="s">
        <v>390</v>
      </c>
      <c r="C507" s="68" t="s">
        <v>118</v>
      </c>
      <c r="D507" s="68" t="s">
        <v>8</v>
      </c>
      <c r="E507" s="68" t="s">
        <v>399</v>
      </c>
      <c r="F507" s="83" t="s">
        <v>63</v>
      </c>
      <c r="G507" s="84">
        <v>188.2</v>
      </c>
    </row>
    <row r="508" spans="1:7" ht="47.25">
      <c r="A508" s="64" t="s">
        <v>122</v>
      </c>
      <c r="B508" s="67" t="s">
        <v>390</v>
      </c>
      <c r="C508" s="67" t="s">
        <v>118</v>
      </c>
      <c r="D508" s="67" t="s">
        <v>8</v>
      </c>
      <c r="E508" s="67" t="s">
        <v>123</v>
      </c>
      <c r="F508" s="87" t="s">
        <v>4</v>
      </c>
      <c r="G508" s="89">
        <f>G509</f>
        <v>1422</v>
      </c>
    </row>
    <row r="509" spans="1:7" ht="31.5">
      <c r="A509" s="64" t="s">
        <v>400</v>
      </c>
      <c r="B509" s="67" t="s">
        <v>390</v>
      </c>
      <c r="C509" s="67" t="s">
        <v>118</v>
      </c>
      <c r="D509" s="67" t="s">
        <v>8</v>
      </c>
      <c r="E509" s="67" t="s">
        <v>401</v>
      </c>
      <c r="F509" s="87" t="s">
        <v>4</v>
      </c>
      <c r="G509" s="88">
        <f>G510+G511+G512</f>
        <v>1422</v>
      </c>
    </row>
    <row r="510" spans="1:7" ht="47.25">
      <c r="A510" s="65" t="s">
        <v>18</v>
      </c>
      <c r="B510" s="68" t="s">
        <v>390</v>
      </c>
      <c r="C510" s="68" t="s">
        <v>118</v>
      </c>
      <c r="D510" s="68" t="s">
        <v>8</v>
      </c>
      <c r="E510" s="68" t="s">
        <v>401</v>
      </c>
      <c r="F510" s="83" t="s">
        <v>19</v>
      </c>
      <c r="G510" s="84">
        <v>28.4</v>
      </c>
    </row>
    <row r="511" spans="1:7" ht="15.75">
      <c r="A511" s="65" t="s">
        <v>62</v>
      </c>
      <c r="B511" s="68" t="s">
        <v>390</v>
      </c>
      <c r="C511" s="68" t="s">
        <v>118</v>
      </c>
      <c r="D511" s="68" t="s">
        <v>8</v>
      </c>
      <c r="E511" s="68" t="s">
        <v>401</v>
      </c>
      <c r="F511" s="83" t="s">
        <v>63</v>
      </c>
      <c r="G511" s="84">
        <v>182.2</v>
      </c>
    </row>
    <row r="512" spans="1:7" ht="15.75">
      <c r="A512" s="65" t="s">
        <v>56</v>
      </c>
      <c r="B512" s="68" t="s">
        <v>390</v>
      </c>
      <c r="C512" s="68" t="s">
        <v>118</v>
      </c>
      <c r="D512" s="68" t="s">
        <v>8</v>
      </c>
      <c r="E512" s="68" t="s">
        <v>401</v>
      </c>
      <c r="F512" s="83" t="s">
        <v>57</v>
      </c>
      <c r="G512" s="84">
        <v>1211.4</v>
      </c>
    </row>
    <row r="513" spans="1:7" ht="78.75">
      <c r="A513" s="64" t="s">
        <v>279</v>
      </c>
      <c r="B513" s="67" t="s">
        <v>390</v>
      </c>
      <c r="C513" s="67" t="s">
        <v>118</v>
      </c>
      <c r="D513" s="67" t="s">
        <v>8</v>
      </c>
      <c r="E513" s="67" t="s">
        <v>280</v>
      </c>
      <c r="F513" s="87" t="s">
        <v>4</v>
      </c>
      <c r="G513" s="88">
        <f>G514</f>
        <v>0</v>
      </c>
    </row>
    <row r="514" spans="1:7" ht="47.25">
      <c r="A514" s="64" t="s">
        <v>281</v>
      </c>
      <c r="B514" s="67" t="s">
        <v>390</v>
      </c>
      <c r="C514" s="67" t="s">
        <v>118</v>
      </c>
      <c r="D514" s="67" t="s">
        <v>8</v>
      </c>
      <c r="E514" s="67" t="s">
        <v>282</v>
      </c>
      <c r="F514" s="87" t="s">
        <v>4</v>
      </c>
      <c r="G514" s="88">
        <f>G515+G517</f>
        <v>0</v>
      </c>
    </row>
    <row r="515" spans="1:7" ht="80.25" customHeight="1">
      <c r="A515" s="64" t="s">
        <v>417</v>
      </c>
      <c r="B515" s="67" t="s">
        <v>390</v>
      </c>
      <c r="C515" s="67" t="s">
        <v>118</v>
      </c>
      <c r="D515" s="67" t="s">
        <v>8</v>
      </c>
      <c r="E515" s="67" t="s">
        <v>283</v>
      </c>
      <c r="F515" s="87" t="s">
        <v>4</v>
      </c>
      <c r="G515" s="88">
        <f>G516</f>
        <v>0</v>
      </c>
    </row>
    <row r="516" spans="1:7" ht="15.75">
      <c r="A516" s="65" t="s">
        <v>62</v>
      </c>
      <c r="B516" s="68" t="s">
        <v>390</v>
      </c>
      <c r="C516" s="68" t="s">
        <v>118</v>
      </c>
      <c r="D516" s="68" t="s">
        <v>8</v>
      </c>
      <c r="E516" s="68" t="s">
        <v>283</v>
      </c>
      <c r="F516" s="83" t="s">
        <v>63</v>
      </c>
      <c r="G516" s="84">
        <v>0</v>
      </c>
    </row>
    <row r="517" spans="1:7" ht="31.5">
      <c r="A517" s="64" t="s">
        <v>366</v>
      </c>
      <c r="B517" s="67" t="s">
        <v>390</v>
      </c>
      <c r="C517" s="67" t="s">
        <v>118</v>
      </c>
      <c r="D517" s="67" t="s">
        <v>8</v>
      </c>
      <c r="E517" s="67" t="s">
        <v>367</v>
      </c>
      <c r="F517" s="87" t="s">
        <v>4</v>
      </c>
      <c r="G517" s="88">
        <f>G518+G519</f>
        <v>0</v>
      </c>
    </row>
    <row r="518" spans="1:7" ht="15.75">
      <c r="A518" s="65" t="s">
        <v>62</v>
      </c>
      <c r="B518" s="68" t="s">
        <v>390</v>
      </c>
      <c r="C518" s="68" t="s">
        <v>118</v>
      </c>
      <c r="D518" s="68" t="s">
        <v>8</v>
      </c>
      <c r="E518" s="68" t="s">
        <v>367</v>
      </c>
      <c r="F518" s="83" t="s">
        <v>63</v>
      </c>
      <c r="G518" s="84">
        <v>0</v>
      </c>
    </row>
    <row r="519" spans="1:7" ht="15.75">
      <c r="A519" s="65" t="s">
        <v>56</v>
      </c>
      <c r="B519" s="68" t="s">
        <v>390</v>
      </c>
      <c r="C519" s="68" t="s">
        <v>118</v>
      </c>
      <c r="D519" s="68" t="s">
        <v>8</v>
      </c>
      <c r="E519" s="68" t="s">
        <v>367</v>
      </c>
      <c r="F519" s="83" t="s">
        <v>57</v>
      </c>
      <c r="G519" s="84">
        <v>0</v>
      </c>
    </row>
    <row r="520" spans="1:7" ht="48.75" customHeight="1">
      <c r="A520" s="64" t="s">
        <v>402</v>
      </c>
      <c r="B520" s="67" t="s">
        <v>390</v>
      </c>
      <c r="C520" s="67" t="s">
        <v>118</v>
      </c>
      <c r="D520" s="67" t="s">
        <v>8</v>
      </c>
      <c r="E520" s="67" t="s">
        <v>403</v>
      </c>
      <c r="F520" s="87" t="s">
        <v>4</v>
      </c>
      <c r="G520" s="88">
        <f>G521+G522</f>
        <v>1125.1</v>
      </c>
    </row>
    <row r="521" spans="1:7" ht="15.75">
      <c r="A521" s="65" t="s">
        <v>62</v>
      </c>
      <c r="B521" s="68" t="s">
        <v>390</v>
      </c>
      <c r="C521" s="68" t="s">
        <v>118</v>
      </c>
      <c r="D521" s="68" t="s">
        <v>8</v>
      </c>
      <c r="E521" s="68" t="s">
        <v>403</v>
      </c>
      <c r="F521" s="83" t="s">
        <v>63</v>
      </c>
      <c r="G521" s="84">
        <v>30.7</v>
      </c>
    </row>
    <row r="522" spans="1:7" ht="15.75">
      <c r="A522" s="65" t="s">
        <v>56</v>
      </c>
      <c r="B522" s="68" t="s">
        <v>390</v>
      </c>
      <c r="C522" s="68" t="s">
        <v>118</v>
      </c>
      <c r="D522" s="68" t="s">
        <v>8</v>
      </c>
      <c r="E522" s="68" t="s">
        <v>403</v>
      </c>
      <c r="F522" s="83" t="s">
        <v>57</v>
      </c>
      <c r="G522" s="84">
        <v>1094.4</v>
      </c>
    </row>
    <row r="523" spans="1:7" ht="31.5">
      <c r="A523" s="64" t="s">
        <v>404</v>
      </c>
      <c r="B523" s="67" t="s">
        <v>390</v>
      </c>
      <c r="C523" s="67" t="s">
        <v>118</v>
      </c>
      <c r="D523" s="67" t="s">
        <v>8</v>
      </c>
      <c r="E523" s="67" t="s">
        <v>405</v>
      </c>
      <c r="F523" s="87" t="s">
        <v>4</v>
      </c>
      <c r="G523" s="88">
        <f>G524</f>
        <v>11552.2</v>
      </c>
    </row>
    <row r="524" spans="1:7" ht="15.75">
      <c r="A524" s="65" t="s">
        <v>56</v>
      </c>
      <c r="B524" s="68" t="s">
        <v>390</v>
      </c>
      <c r="C524" s="68" t="s">
        <v>118</v>
      </c>
      <c r="D524" s="68" t="s">
        <v>8</v>
      </c>
      <c r="E524" s="68" t="s">
        <v>405</v>
      </c>
      <c r="F524" s="83" t="s">
        <v>57</v>
      </c>
      <c r="G524" s="84">
        <v>11552.2</v>
      </c>
    </row>
    <row r="525" spans="1:7" ht="31.5">
      <c r="A525" s="64" t="s">
        <v>406</v>
      </c>
      <c r="B525" s="67" t="s">
        <v>390</v>
      </c>
      <c r="C525" s="67" t="s">
        <v>118</v>
      </c>
      <c r="D525" s="67" t="s">
        <v>8</v>
      </c>
      <c r="E525" s="67" t="s">
        <v>407</v>
      </c>
      <c r="F525" s="87" t="s">
        <v>4</v>
      </c>
      <c r="G525" s="88">
        <f>G526</f>
        <v>1066.5</v>
      </c>
    </row>
    <row r="526" spans="1:7" ht="15.75">
      <c r="A526" s="65" t="s">
        <v>56</v>
      </c>
      <c r="B526" s="68" t="s">
        <v>390</v>
      </c>
      <c r="C526" s="68" t="s">
        <v>118</v>
      </c>
      <c r="D526" s="68" t="s">
        <v>8</v>
      </c>
      <c r="E526" s="68" t="s">
        <v>407</v>
      </c>
      <c r="F526" s="83" t="s">
        <v>57</v>
      </c>
      <c r="G526" s="84">
        <v>1066.5</v>
      </c>
    </row>
    <row r="527" spans="1:7" ht="31.5">
      <c r="A527" s="64" t="s">
        <v>408</v>
      </c>
      <c r="B527" s="67" t="s">
        <v>390</v>
      </c>
      <c r="C527" s="67" t="s">
        <v>118</v>
      </c>
      <c r="D527" s="67" t="s">
        <v>8</v>
      </c>
      <c r="E527" s="67" t="s">
        <v>409</v>
      </c>
      <c r="F527" s="87" t="s">
        <v>4</v>
      </c>
      <c r="G527" s="88">
        <f>G528</f>
        <v>1630.3</v>
      </c>
    </row>
    <row r="528" spans="1:7" ht="15.75">
      <c r="A528" s="65" t="s">
        <v>62</v>
      </c>
      <c r="B528" s="68" t="s">
        <v>390</v>
      </c>
      <c r="C528" s="68" t="s">
        <v>118</v>
      </c>
      <c r="D528" s="68" t="s">
        <v>8</v>
      </c>
      <c r="E528" s="68" t="s">
        <v>409</v>
      </c>
      <c r="F528" s="83" t="s">
        <v>63</v>
      </c>
      <c r="G528" s="84">
        <v>1630.3</v>
      </c>
    </row>
    <row r="529" spans="1:7" ht="31.5">
      <c r="A529" s="64" t="s">
        <v>410</v>
      </c>
      <c r="B529" s="67" t="s">
        <v>390</v>
      </c>
      <c r="C529" s="67" t="s">
        <v>118</v>
      </c>
      <c r="D529" s="67" t="s">
        <v>8</v>
      </c>
      <c r="E529" s="67" t="s">
        <v>411</v>
      </c>
      <c r="F529" s="87" t="s">
        <v>4</v>
      </c>
      <c r="G529" s="88">
        <f>G530</f>
        <v>4554.4</v>
      </c>
    </row>
    <row r="530" spans="1:7" ht="15.75">
      <c r="A530" s="65" t="s">
        <v>62</v>
      </c>
      <c r="B530" s="68" t="s">
        <v>390</v>
      </c>
      <c r="C530" s="68" t="s">
        <v>118</v>
      </c>
      <c r="D530" s="68" t="s">
        <v>8</v>
      </c>
      <c r="E530" s="68" t="s">
        <v>411</v>
      </c>
      <c r="F530" s="83" t="s">
        <v>63</v>
      </c>
      <c r="G530" s="84">
        <v>4554.4</v>
      </c>
    </row>
    <row r="531" spans="1:7" ht="31.5">
      <c r="A531" s="64" t="s">
        <v>412</v>
      </c>
      <c r="B531" s="67" t="s">
        <v>390</v>
      </c>
      <c r="C531" s="67" t="s">
        <v>118</v>
      </c>
      <c r="D531" s="67" t="s">
        <v>8</v>
      </c>
      <c r="E531" s="67" t="s">
        <v>413</v>
      </c>
      <c r="F531" s="87" t="s">
        <v>4</v>
      </c>
      <c r="G531" s="88">
        <f>G532</f>
        <v>219.7</v>
      </c>
    </row>
    <row r="532" spans="1:7" ht="15.75">
      <c r="A532" s="65" t="s">
        <v>62</v>
      </c>
      <c r="B532" s="68" t="s">
        <v>390</v>
      </c>
      <c r="C532" s="68" t="s">
        <v>118</v>
      </c>
      <c r="D532" s="68" t="s">
        <v>8</v>
      </c>
      <c r="E532" s="68" t="s">
        <v>413</v>
      </c>
      <c r="F532" s="83" t="s">
        <v>63</v>
      </c>
      <c r="G532" s="84">
        <v>219.7</v>
      </c>
    </row>
    <row r="533" spans="1:7" ht="31.5">
      <c r="A533" s="64" t="s">
        <v>414</v>
      </c>
      <c r="B533" s="67" t="s">
        <v>390</v>
      </c>
      <c r="C533" s="67" t="s">
        <v>118</v>
      </c>
      <c r="D533" s="67" t="s">
        <v>8</v>
      </c>
      <c r="E533" s="67" t="s">
        <v>415</v>
      </c>
      <c r="F533" s="87" t="s">
        <v>4</v>
      </c>
      <c r="G533" s="88">
        <f>G534</f>
        <v>506</v>
      </c>
    </row>
    <row r="534" spans="1:7" ht="15.75">
      <c r="A534" s="65" t="s">
        <v>62</v>
      </c>
      <c r="B534" s="68" t="s">
        <v>390</v>
      </c>
      <c r="C534" s="68" t="s">
        <v>118</v>
      </c>
      <c r="D534" s="68" t="s">
        <v>8</v>
      </c>
      <c r="E534" s="68" t="s">
        <v>415</v>
      </c>
      <c r="F534" s="83" t="s">
        <v>63</v>
      </c>
      <c r="G534" s="84">
        <v>506</v>
      </c>
    </row>
    <row r="535" spans="1:7" ht="31.5">
      <c r="A535" s="69" t="s">
        <v>416</v>
      </c>
      <c r="B535" s="66" t="s">
        <v>390</v>
      </c>
      <c r="C535" s="66" t="s">
        <v>118</v>
      </c>
      <c r="D535" s="66" t="s">
        <v>31</v>
      </c>
      <c r="E535" s="66" t="s">
        <v>4</v>
      </c>
      <c r="F535" s="85" t="s">
        <v>4</v>
      </c>
      <c r="G535" s="86">
        <f>G536+G540+G544</f>
        <v>5598.2</v>
      </c>
    </row>
    <row r="536" spans="1:7" ht="15.75">
      <c r="A536" s="64" t="s">
        <v>14</v>
      </c>
      <c r="B536" s="67" t="s">
        <v>390</v>
      </c>
      <c r="C536" s="67" t="s">
        <v>118</v>
      </c>
      <c r="D536" s="67" t="s">
        <v>31</v>
      </c>
      <c r="E536" s="67" t="s">
        <v>15</v>
      </c>
      <c r="F536" s="87" t="s">
        <v>4</v>
      </c>
      <c r="G536" s="88">
        <f>G537+G538+G539</f>
        <v>1884</v>
      </c>
    </row>
    <row r="537" spans="1:7" ht="47.25">
      <c r="A537" s="65" t="s">
        <v>16</v>
      </c>
      <c r="B537" s="68" t="s">
        <v>390</v>
      </c>
      <c r="C537" s="68" t="s">
        <v>118</v>
      </c>
      <c r="D537" s="68" t="s">
        <v>31</v>
      </c>
      <c r="E537" s="68" t="s">
        <v>15</v>
      </c>
      <c r="F537" s="83" t="s">
        <v>17</v>
      </c>
      <c r="G537" s="84">
        <v>1599.7</v>
      </c>
    </row>
    <row r="538" spans="1:7" ht="47.25">
      <c r="A538" s="65" t="s">
        <v>18</v>
      </c>
      <c r="B538" s="68" t="s">
        <v>390</v>
      </c>
      <c r="C538" s="68" t="s">
        <v>118</v>
      </c>
      <c r="D538" s="68" t="s">
        <v>31</v>
      </c>
      <c r="E538" s="68" t="s">
        <v>15</v>
      </c>
      <c r="F538" s="83" t="s">
        <v>19</v>
      </c>
      <c r="G538" s="84">
        <v>280.9</v>
      </c>
    </row>
    <row r="539" spans="1:7" ht="21" customHeight="1">
      <c r="A539" s="65" t="s">
        <v>20</v>
      </c>
      <c r="B539" s="68" t="s">
        <v>390</v>
      </c>
      <c r="C539" s="68" t="s">
        <v>118</v>
      </c>
      <c r="D539" s="68" t="s">
        <v>31</v>
      </c>
      <c r="E539" s="68" t="s">
        <v>15</v>
      </c>
      <c r="F539" s="83" t="s">
        <v>21</v>
      </c>
      <c r="G539" s="84">
        <v>3.4</v>
      </c>
    </row>
    <row r="540" spans="1:7" ht="63">
      <c r="A540" s="64" t="s">
        <v>292</v>
      </c>
      <c r="B540" s="67" t="s">
        <v>390</v>
      </c>
      <c r="C540" s="67" t="s">
        <v>118</v>
      </c>
      <c r="D540" s="67" t="s">
        <v>31</v>
      </c>
      <c r="E540" s="67" t="s">
        <v>293</v>
      </c>
      <c r="F540" s="87" t="s">
        <v>4</v>
      </c>
      <c r="G540" s="88">
        <f>G541+G542+G543</f>
        <v>2924.9</v>
      </c>
    </row>
    <row r="541" spans="1:7" ht="31.5">
      <c r="A541" s="65" t="s">
        <v>90</v>
      </c>
      <c r="B541" s="68" t="s">
        <v>390</v>
      </c>
      <c r="C541" s="68" t="s">
        <v>118</v>
      </c>
      <c r="D541" s="68" t="s">
        <v>31</v>
      </c>
      <c r="E541" s="68" t="s">
        <v>293</v>
      </c>
      <c r="F541" s="83" t="s">
        <v>91</v>
      </c>
      <c r="G541" s="84">
        <v>2708.4</v>
      </c>
    </row>
    <row r="542" spans="1:7" ht="47.25">
      <c r="A542" s="65" t="s">
        <v>18</v>
      </c>
      <c r="B542" s="68" t="s">
        <v>390</v>
      </c>
      <c r="C542" s="68" t="s">
        <v>118</v>
      </c>
      <c r="D542" s="68" t="s">
        <v>31</v>
      </c>
      <c r="E542" s="68" t="s">
        <v>293</v>
      </c>
      <c r="F542" s="83" t="s">
        <v>19</v>
      </c>
      <c r="G542" s="84">
        <v>212.5</v>
      </c>
    </row>
    <row r="543" spans="1:7" ht="22.5" customHeight="1">
      <c r="A543" s="65" t="s">
        <v>20</v>
      </c>
      <c r="B543" s="68" t="s">
        <v>390</v>
      </c>
      <c r="C543" s="68" t="s">
        <v>118</v>
      </c>
      <c r="D543" s="68" t="s">
        <v>31</v>
      </c>
      <c r="E543" s="68" t="s">
        <v>293</v>
      </c>
      <c r="F543" s="83" t="s">
        <v>21</v>
      </c>
      <c r="G543" s="84">
        <v>4</v>
      </c>
    </row>
    <row r="544" spans="1:7" ht="47.25">
      <c r="A544" s="64" t="s">
        <v>244</v>
      </c>
      <c r="B544" s="67" t="s">
        <v>390</v>
      </c>
      <c r="C544" s="67" t="s">
        <v>118</v>
      </c>
      <c r="D544" s="67" t="s">
        <v>31</v>
      </c>
      <c r="E544" s="67" t="s">
        <v>245</v>
      </c>
      <c r="F544" s="87" t="s">
        <v>4</v>
      </c>
      <c r="G544" s="88">
        <f>G545+G546</f>
        <v>789.3</v>
      </c>
    </row>
    <row r="545" spans="1:7" ht="31.5">
      <c r="A545" s="65" t="s">
        <v>90</v>
      </c>
      <c r="B545" s="68" t="s">
        <v>390</v>
      </c>
      <c r="C545" s="68" t="s">
        <v>118</v>
      </c>
      <c r="D545" s="68" t="s">
        <v>31</v>
      </c>
      <c r="E545" s="68" t="s">
        <v>245</v>
      </c>
      <c r="F545" s="83" t="s">
        <v>91</v>
      </c>
      <c r="G545" s="84">
        <v>786.3</v>
      </c>
    </row>
    <row r="546" spans="1:7" ht="47.25">
      <c r="A546" s="65" t="s">
        <v>18</v>
      </c>
      <c r="B546" s="68" t="s">
        <v>390</v>
      </c>
      <c r="C546" s="68" t="s">
        <v>118</v>
      </c>
      <c r="D546" s="68" t="s">
        <v>31</v>
      </c>
      <c r="E546" s="68" t="s">
        <v>245</v>
      </c>
      <c r="F546" s="83" t="s">
        <v>19</v>
      </c>
      <c r="G546" s="84">
        <v>3</v>
      </c>
    </row>
    <row r="547" spans="1:7" ht="21" customHeight="1">
      <c r="A547" s="69" t="s">
        <v>476</v>
      </c>
      <c r="B547" s="78"/>
      <c r="C547" s="78"/>
      <c r="D547" s="78"/>
      <c r="E547" s="78"/>
      <c r="F547" s="91"/>
      <c r="G547" s="86">
        <f>G9+G18+G124+G135+G159+G168+G258+G269+G321+G346+G481</f>
        <v>873210.3</v>
      </c>
    </row>
  </sheetData>
  <sheetProtection/>
  <mergeCells count="5">
    <mergeCell ref="A5:G5"/>
    <mergeCell ref="D6:E6"/>
    <mergeCell ref="D1:F1"/>
    <mergeCell ref="D2:G2"/>
    <mergeCell ref="D3:G3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6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6.125" style="4" customWidth="1"/>
    <col min="2" max="2" width="94.375" style="4" customWidth="1"/>
    <col min="3" max="3" width="12.125" style="4" customWidth="1"/>
    <col min="4" max="16384" width="9.125" style="4" customWidth="1"/>
  </cols>
  <sheetData>
    <row r="1" spans="1:3" ht="16.5">
      <c r="A1" s="298"/>
      <c r="B1" s="297" t="s">
        <v>814</v>
      </c>
      <c r="C1" s="297"/>
    </row>
    <row r="2" spans="1:3" ht="29.25" customHeight="1">
      <c r="A2" s="295"/>
      <c r="B2" s="296" t="s">
        <v>491</v>
      </c>
      <c r="C2" s="296"/>
    </row>
    <row r="3" spans="1:3" ht="15.75">
      <c r="A3" s="295"/>
      <c r="B3" s="296" t="s">
        <v>500</v>
      </c>
      <c r="C3" s="296"/>
    </row>
    <row r="4" spans="1:3" ht="12.75">
      <c r="A4" s="295"/>
      <c r="B4" s="294"/>
      <c r="C4"/>
    </row>
    <row r="5" spans="1:3" ht="15.75">
      <c r="A5" s="293" t="s">
        <v>813</v>
      </c>
      <c r="B5" s="293"/>
      <c r="C5" s="293"/>
    </row>
    <row r="6" spans="1:3" ht="15.75">
      <c r="A6" s="293" t="s">
        <v>812</v>
      </c>
      <c r="B6" s="293"/>
      <c r="C6" s="293"/>
    </row>
    <row r="7" spans="2:3" ht="18" customHeight="1">
      <c r="B7" s="292"/>
      <c r="C7" s="59" t="s">
        <v>733</v>
      </c>
    </row>
    <row r="8" spans="1:3" ht="43.5" customHeight="1">
      <c r="A8" s="284" t="s">
        <v>811</v>
      </c>
      <c r="B8" s="284" t="s">
        <v>810</v>
      </c>
      <c r="C8" s="214" t="s">
        <v>809</v>
      </c>
    </row>
    <row r="9" spans="1:3" ht="15.75" customHeight="1">
      <c r="A9" s="279">
        <v>1</v>
      </c>
      <c r="B9" s="279">
        <v>2</v>
      </c>
      <c r="C9" s="12">
        <v>3</v>
      </c>
    </row>
    <row r="10" spans="1:3" ht="30">
      <c r="A10" s="267" t="s">
        <v>808</v>
      </c>
      <c r="B10" s="274" t="s">
        <v>807</v>
      </c>
      <c r="C10" s="275">
        <f>C11</f>
        <v>0</v>
      </c>
    </row>
    <row r="11" spans="1:3" ht="15">
      <c r="A11" s="267"/>
      <c r="B11" s="274" t="s">
        <v>806</v>
      </c>
      <c r="C11" s="273">
        <v>0</v>
      </c>
    </row>
    <row r="12" spans="1:3" ht="30">
      <c r="A12" s="267" t="s">
        <v>805</v>
      </c>
      <c r="B12" s="274" t="s">
        <v>804</v>
      </c>
      <c r="C12" s="275">
        <f>C13</f>
        <v>35</v>
      </c>
    </row>
    <row r="13" spans="1:3" ht="15">
      <c r="A13" s="267"/>
      <c r="B13" s="274" t="s">
        <v>803</v>
      </c>
      <c r="C13" s="273">
        <v>35</v>
      </c>
    </row>
    <row r="14" spans="1:3" ht="30">
      <c r="A14" s="267" t="s">
        <v>802</v>
      </c>
      <c r="B14" s="274" t="s">
        <v>801</v>
      </c>
      <c r="C14" s="275">
        <f>C15</f>
        <v>0</v>
      </c>
    </row>
    <row r="15" spans="1:3" ht="30">
      <c r="A15" s="267"/>
      <c r="B15" s="274" t="s">
        <v>800</v>
      </c>
      <c r="C15" s="273">
        <v>0</v>
      </c>
    </row>
    <row r="16" spans="1:3" ht="30">
      <c r="A16" s="267" t="s">
        <v>799</v>
      </c>
      <c r="B16" s="276" t="s">
        <v>133</v>
      </c>
      <c r="C16" s="275">
        <f>C17</f>
        <v>270</v>
      </c>
    </row>
    <row r="17" spans="1:3" ht="15">
      <c r="A17" s="267"/>
      <c r="B17" s="276" t="s">
        <v>135</v>
      </c>
      <c r="C17" s="273">
        <v>270</v>
      </c>
    </row>
    <row r="18" spans="1:3" ht="45">
      <c r="A18" s="267" t="s">
        <v>798</v>
      </c>
      <c r="B18" s="287" t="s">
        <v>787</v>
      </c>
      <c r="C18" s="275">
        <f>C19+C20</f>
        <v>0</v>
      </c>
    </row>
    <row r="19" spans="1:3" ht="15">
      <c r="A19" s="267"/>
      <c r="B19" s="287" t="s">
        <v>486</v>
      </c>
      <c r="C19" s="275">
        <v>0</v>
      </c>
    </row>
    <row r="20" spans="1:3" ht="30">
      <c r="A20" s="267"/>
      <c r="B20" s="274" t="s">
        <v>485</v>
      </c>
      <c r="C20" s="273">
        <v>0</v>
      </c>
    </row>
    <row r="21" spans="1:3" ht="30">
      <c r="A21" s="267" t="s">
        <v>797</v>
      </c>
      <c r="B21" s="269" t="s">
        <v>760</v>
      </c>
      <c r="C21" s="275">
        <f>C22</f>
        <v>3513.6</v>
      </c>
    </row>
    <row r="22" spans="1:3" ht="30">
      <c r="A22" s="267"/>
      <c r="B22" s="269" t="s">
        <v>796</v>
      </c>
      <c r="C22" s="273">
        <v>3513.6</v>
      </c>
    </row>
    <row r="23" spans="1:3" ht="30">
      <c r="A23" s="267" t="s">
        <v>795</v>
      </c>
      <c r="B23" s="269" t="s">
        <v>794</v>
      </c>
      <c r="C23" s="275">
        <f>C24</f>
        <v>1400</v>
      </c>
    </row>
    <row r="24" spans="1:3" ht="15">
      <c r="A24" s="267"/>
      <c r="B24" s="291" t="s">
        <v>793</v>
      </c>
      <c r="C24" s="273">
        <v>1400</v>
      </c>
    </row>
    <row r="25" spans="1:3" ht="15">
      <c r="A25" s="267" t="s">
        <v>792</v>
      </c>
      <c r="B25" s="291" t="s">
        <v>178</v>
      </c>
      <c r="C25" s="273">
        <f>C26</f>
        <v>0</v>
      </c>
    </row>
    <row r="26" spans="1:3" ht="15">
      <c r="A26" s="267"/>
      <c r="B26" s="291" t="s">
        <v>180</v>
      </c>
      <c r="C26" s="273">
        <v>0</v>
      </c>
    </row>
    <row r="27" spans="1:3" ht="20.25" customHeight="1">
      <c r="A27" s="290" t="s">
        <v>791</v>
      </c>
      <c r="B27" s="289"/>
      <c r="C27" s="265">
        <f>C10+C12+C14+C16+C18+C21+C23</f>
        <v>5218.6</v>
      </c>
    </row>
    <row r="28" spans="1:3" ht="31.5">
      <c r="A28" s="288"/>
      <c r="B28" s="277" t="s">
        <v>790</v>
      </c>
      <c r="C28" s="268"/>
    </row>
    <row r="29" spans="1:3" ht="15">
      <c r="A29" s="267" t="s">
        <v>789</v>
      </c>
      <c r="B29" s="287" t="s">
        <v>178</v>
      </c>
      <c r="C29" s="270">
        <f>C30</f>
        <v>650.6</v>
      </c>
    </row>
    <row r="30" spans="1:3" ht="15">
      <c r="A30" s="267"/>
      <c r="B30" s="287" t="s">
        <v>180</v>
      </c>
      <c r="C30" s="278">
        <v>650.6</v>
      </c>
    </row>
    <row r="31" spans="1:3" ht="45">
      <c r="A31" s="267" t="s">
        <v>788</v>
      </c>
      <c r="B31" s="287" t="s">
        <v>787</v>
      </c>
      <c r="C31" s="270">
        <f>C32+C33</f>
        <v>836.9</v>
      </c>
    </row>
    <row r="32" spans="1:3" ht="15">
      <c r="A32" s="267"/>
      <c r="B32" s="287" t="s">
        <v>786</v>
      </c>
      <c r="C32" s="273">
        <v>312.7</v>
      </c>
    </row>
    <row r="33" spans="1:3" ht="15">
      <c r="A33" s="267"/>
      <c r="B33" s="276" t="s">
        <v>785</v>
      </c>
      <c r="C33" s="273">
        <v>524.2</v>
      </c>
    </row>
    <row r="34" spans="1:3" ht="30">
      <c r="A34" s="267" t="s">
        <v>784</v>
      </c>
      <c r="B34" s="276" t="s">
        <v>186</v>
      </c>
      <c r="C34" s="270">
        <f>C35</f>
        <v>165.5</v>
      </c>
    </row>
    <row r="35" spans="1:3" ht="15">
      <c r="A35" s="267"/>
      <c r="B35" s="286" t="s">
        <v>783</v>
      </c>
      <c r="C35" s="273">
        <v>165.5</v>
      </c>
    </row>
    <row r="36" spans="1:3" ht="30">
      <c r="A36" s="267" t="s">
        <v>782</v>
      </c>
      <c r="B36" s="285" t="s">
        <v>781</v>
      </c>
      <c r="C36" s="270">
        <f>C37</f>
        <v>0</v>
      </c>
    </row>
    <row r="37" spans="1:3" ht="15">
      <c r="A37" s="267"/>
      <c r="B37" s="276" t="s">
        <v>780</v>
      </c>
      <c r="C37" s="273">
        <v>0</v>
      </c>
    </row>
    <row r="38" spans="1:3" ht="15">
      <c r="A38" s="267" t="s">
        <v>779</v>
      </c>
      <c r="B38" s="276" t="s">
        <v>224</v>
      </c>
      <c r="C38" s="275">
        <f>C39</f>
        <v>4087.5</v>
      </c>
    </row>
    <row r="39" spans="1:3" ht="15">
      <c r="A39" s="267"/>
      <c r="B39" s="276" t="s">
        <v>226</v>
      </c>
      <c r="C39" s="271">
        <v>4087.5</v>
      </c>
    </row>
    <row r="40" spans="1:3" ht="30">
      <c r="A40" s="267" t="s">
        <v>778</v>
      </c>
      <c r="B40" s="276" t="s">
        <v>133</v>
      </c>
      <c r="C40" s="270">
        <f>C41</f>
        <v>912.7</v>
      </c>
    </row>
    <row r="41" spans="1:3" ht="15">
      <c r="A41" s="267"/>
      <c r="B41" s="276" t="s">
        <v>135</v>
      </c>
      <c r="C41" s="268">
        <v>912.7</v>
      </c>
    </row>
    <row r="42" spans="1:3" ht="15.75">
      <c r="A42" s="272"/>
      <c r="B42" s="266" t="s">
        <v>777</v>
      </c>
      <c r="C42" s="265">
        <f>C29+C31+C34+C36+C38+C40</f>
        <v>6653.2</v>
      </c>
    </row>
    <row r="43" spans="1:3" ht="31.5">
      <c r="A43" s="281"/>
      <c r="B43" s="284" t="s">
        <v>776</v>
      </c>
      <c r="C43" s="268"/>
    </row>
    <row r="44" spans="1:3" ht="30">
      <c r="A44" s="267" t="s">
        <v>775</v>
      </c>
      <c r="B44" s="274" t="s">
        <v>755</v>
      </c>
      <c r="C44" s="270">
        <f>C45+C46</f>
        <v>22670.6</v>
      </c>
    </row>
    <row r="45" spans="1:3" ht="15">
      <c r="A45" s="267"/>
      <c r="B45" s="274" t="s">
        <v>774</v>
      </c>
      <c r="C45" s="268">
        <v>22470.6</v>
      </c>
    </row>
    <row r="46" spans="1:3" ht="15">
      <c r="A46" s="267"/>
      <c r="B46" s="269" t="s">
        <v>773</v>
      </c>
      <c r="C46" s="278">
        <v>200</v>
      </c>
    </row>
    <row r="47" spans="1:3" ht="30">
      <c r="A47" s="267" t="s">
        <v>772</v>
      </c>
      <c r="B47" s="274" t="s">
        <v>771</v>
      </c>
      <c r="C47" s="270">
        <f>C48</f>
        <v>0</v>
      </c>
    </row>
    <row r="48" spans="1:3" ht="30">
      <c r="A48" s="267"/>
      <c r="B48" s="274" t="s">
        <v>276</v>
      </c>
      <c r="C48" s="278">
        <v>0</v>
      </c>
    </row>
    <row r="49" spans="1:3" ht="30">
      <c r="A49" s="267" t="s">
        <v>770</v>
      </c>
      <c r="B49" s="274" t="s">
        <v>279</v>
      </c>
      <c r="C49" s="270">
        <f>C50</f>
        <v>0</v>
      </c>
    </row>
    <row r="50" spans="1:3" ht="15">
      <c r="A50" s="267"/>
      <c r="B50" s="274" t="s">
        <v>281</v>
      </c>
      <c r="C50" s="278">
        <v>0</v>
      </c>
    </row>
    <row r="51" spans="1:3" ht="16.5">
      <c r="A51" s="281"/>
      <c r="B51" s="266" t="s">
        <v>769</v>
      </c>
      <c r="C51" s="265">
        <f>C44+C47+C49</f>
        <v>22670.6</v>
      </c>
    </row>
    <row r="52" spans="1:3" ht="31.5">
      <c r="A52" s="272"/>
      <c r="B52" s="277" t="s">
        <v>768</v>
      </c>
      <c r="C52" s="268"/>
    </row>
    <row r="53" spans="1:3" ht="30">
      <c r="A53" s="267" t="s">
        <v>767</v>
      </c>
      <c r="B53" s="283" t="s">
        <v>766</v>
      </c>
      <c r="C53" s="275">
        <f>C54</f>
        <v>0</v>
      </c>
    </row>
    <row r="54" spans="1:3" ht="15">
      <c r="A54" s="267"/>
      <c r="B54" s="282" t="s">
        <v>765</v>
      </c>
      <c r="C54" s="278">
        <v>0</v>
      </c>
    </row>
    <row r="55" spans="1:3" ht="30">
      <c r="A55" s="267" t="s">
        <v>764</v>
      </c>
      <c r="B55" s="282" t="s">
        <v>300</v>
      </c>
      <c r="C55" s="275">
        <f>C56</f>
        <v>150</v>
      </c>
    </row>
    <row r="56" spans="1:3" ht="15">
      <c r="A56" s="267"/>
      <c r="B56" s="282" t="s">
        <v>302</v>
      </c>
      <c r="C56" s="278">
        <v>150</v>
      </c>
    </row>
    <row r="57" spans="1:3" ht="16.5">
      <c r="A57" s="281"/>
      <c r="B57" s="266" t="s">
        <v>763</v>
      </c>
      <c r="C57" s="265">
        <f>C53+C55</f>
        <v>150</v>
      </c>
    </row>
    <row r="58" spans="1:3" ht="31.5">
      <c r="A58" s="272"/>
      <c r="B58" s="277" t="s">
        <v>762</v>
      </c>
      <c r="C58" s="268"/>
    </row>
    <row r="59" spans="1:3" ht="30">
      <c r="A59" s="267" t="s">
        <v>761</v>
      </c>
      <c r="B59" s="269" t="s">
        <v>760</v>
      </c>
      <c r="C59" s="275">
        <f>SUM(C60:C65)</f>
        <v>1882.4</v>
      </c>
    </row>
    <row r="60" spans="1:3" ht="30">
      <c r="A60" s="267"/>
      <c r="B60" s="276" t="s">
        <v>759</v>
      </c>
      <c r="C60" s="278">
        <v>0</v>
      </c>
    </row>
    <row r="61" spans="1:3" ht="30">
      <c r="A61" s="267"/>
      <c r="B61" s="280" t="s">
        <v>758</v>
      </c>
      <c r="C61" s="278">
        <v>85.3</v>
      </c>
    </row>
    <row r="62" spans="1:3" ht="30">
      <c r="A62" s="267"/>
      <c r="B62" s="274" t="s">
        <v>757</v>
      </c>
      <c r="C62" s="278">
        <v>120.5</v>
      </c>
    </row>
    <row r="63" spans="1:3" ht="15">
      <c r="A63" s="267"/>
      <c r="B63" s="274" t="s">
        <v>352</v>
      </c>
      <c r="C63" s="278">
        <v>687.7</v>
      </c>
    </row>
    <row r="64" spans="1:3" ht="15">
      <c r="A64" s="267"/>
      <c r="B64" s="274" t="s">
        <v>358</v>
      </c>
      <c r="C64" s="278">
        <v>263.9</v>
      </c>
    </row>
    <row r="65" spans="1:3" ht="30">
      <c r="A65" s="267"/>
      <c r="B65" s="274" t="s">
        <v>112</v>
      </c>
      <c r="C65" s="278">
        <v>725</v>
      </c>
    </row>
    <row r="66" spans="1:3" ht="30">
      <c r="A66" s="267" t="s">
        <v>756</v>
      </c>
      <c r="B66" s="274" t="s">
        <v>755</v>
      </c>
      <c r="C66" s="275">
        <f>C67</f>
        <v>444</v>
      </c>
    </row>
    <row r="67" spans="1:3" ht="15">
      <c r="A67" s="267"/>
      <c r="B67" s="269" t="s">
        <v>754</v>
      </c>
      <c r="C67" s="278">
        <v>444</v>
      </c>
    </row>
    <row r="68" spans="1:3" ht="30">
      <c r="A68" s="279" t="s">
        <v>753</v>
      </c>
      <c r="B68" s="274" t="s">
        <v>752</v>
      </c>
      <c r="C68" s="275">
        <f>C69</f>
        <v>95.2</v>
      </c>
    </row>
    <row r="69" spans="1:3" ht="15">
      <c r="A69" s="279"/>
      <c r="B69" s="274" t="s">
        <v>751</v>
      </c>
      <c r="C69" s="278">
        <v>95.2</v>
      </c>
    </row>
    <row r="70" spans="1:3" ht="30">
      <c r="A70" s="279" t="s">
        <v>750</v>
      </c>
      <c r="B70" s="274" t="s">
        <v>279</v>
      </c>
      <c r="C70" s="275">
        <f>C71</f>
        <v>0</v>
      </c>
    </row>
    <row r="71" spans="1:3" ht="15">
      <c r="A71" s="279"/>
      <c r="B71" s="274" t="s">
        <v>281</v>
      </c>
      <c r="C71" s="278">
        <v>0</v>
      </c>
    </row>
    <row r="72" spans="1:3" ht="15.75">
      <c r="A72" s="272"/>
      <c r="B72" s="266" t="s">
        <v>749</v>
      </c>
      <c r="C72" s="265">
        <f>C59+C66+C68+C70</f>
        <v>2421.6</v>
      </c>
    </row>
    <row r="73" spans="1:3" ht="31.5">
      <c r="A73" s="272"/>
      <c r="B73" s="277" t="s">
        <v>748</v>
      </c>
      <c r="C73" s="268"/>
    </row>
    <row r="74" spans="1:5" ht="30">
      <c r="A74" s="267" t="s">
        <v>747</v>
      </c>
      <c r="B74" s="276" t="s">
        <v>746</v>
      </c>
      <c r="C74" s="275">
        <f>C75+C76+++C77</f>
        <v>3462.9</v>
      </c>
      <c r="D74" s="105"/>
      <c r="E74" s="105"/>
    </row>
    <row r="75" spans="1:5" ht="30">
      <c r="A75" s="267"/>
      <c r="B75" s="276" t="s">
        <v>745</v>
      </c>
      <c r="C75" s="271">
        <v>1632.2</v>
      </c>
      <c r="D75" s="105"/>
      <c r="E75" s="105"/>
    </row>
    <row r="76" spans="1:5" ht="15">
      <c r="A76" s="267"/>
      <c r="B76" s="276" t="s">
        <v>396</v>
      </c>
      <c r="C76" s="271">
        <v>408.7</v>
      </c>
      <c r="D76" s="105"/>
      <c r="E76" s="105"/>
    </row>
    <row r="77" spans="1:5" ht="30">
      <c r="A77" s="267"/>
      <c r="B77" s="276" t="s">
        <v>122</v>
      </c>
      <c r="C77" s="271">
        <v>1422</v>
      </c>
      <c r="D77" s="105"/>
      <c r="E77" s="105"/>
    </row>
    <row r="78" spans="1:5" ht="30">
      <c r="A78" s="267" t="s">
        <v>744</v>
      </c>
      <c r="B78" s="274" t="s">
        <v>279</v>
      </c>
      <c r="C78" s="275">
        <f>C79</f>
        <v>0</v>
      </c>
      <c r="D78" s="105"/>
      <c r="E78" s="105"/>
    </row>
    <row r="79" spans="1:5" ht="15">
      <c r="A79" s="267"/>
      <c r="B79" s="274" t="s">
        <v>281</v>
      </c>
      <c r="C79" s="273">
        <v>0</v>
      </c>
      <c r="D79" s="105"/>
      <c r="E79" s="105"/>
    </row>
    <row r="80" spans="1:5" ht="15.75">
      <c r="A80" s="272"/>
      <c r="B80" s="266" t="s">
        <v>743</v>
      </c>
      <c r="C80" s="265">
        <f>C74+C78</f>
        <v>3462.9</v>
      </c>
      <c r="D80" s="105"/>
      <c r="E80" s="105"/>
    </row>
    <row r="81" spans="1:5" ht="28.5">
      <c r="A81" s="267"/>
      <c r="B81" s="62" t="s">
        <v>742</v>
      </c>
      <c r="C81" s="271"/>
      <c r="D81" s="105"/>
      <c r="E81" s="105"/>
    </row>
    <row r="82" spans="1:3" ht="15">
      <c r="A82" s="267" t="s">
        <v>741</v>
      </c>
      <c r="B82" s="269" t="s">
        <v>740</v>
      </c>
      <c r="C82" s="270">
        <f>C83</f>
        <v>99.1</v>
      </c>
    </row>
    <row r="83" spans="1:3" ht="15">
      <c r="A83" s="267"/>
      <c r="B83" s="269" t="s">
        <v>739</v>
      </c>
      <c r="C83" s="268">
        <v>99.1</v>
      </c>
    </row>
    <row r="84" spans="1:3" ht="15.75">
      <c r="A84" s="267"/>
      <c r="B84" s="266" t="s">
        <v>738</v>
      </c>
      <c r="C84" s="265">
        <f>C82</f>
        <v>99.1</v>
      </c>
    </row>
    <row r="85" spans="1:3" ht="16.5">
      <c r="A85" s="264"/>
      <c r="B85" s="263" t="s">
        <v>737</v>
      </c>
      <c r="C85" s="262">
        <f>C27+C42+C51+C57+C72+C80+C84</f>
        <v>40676</v>
      </c>
    </row>
    <row r="86" ht="12.75">
      <c r="C86" s="57"/>
    </row>
  </sheetData>
  <sheetProtection/>
  <mergeCells count="6">
    <mergeCell ref="A27:B27"/>
    <mergeCell ref="B1:C1"/>
    <mergeCell ref="B2:C2"/>
    <mergeCell ref="B3:C3"/>
    <mergeCell ref="A5:C5"/>
    <mergeCell ref="A6:C6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Пользователь</cp:lastModifiedBy>
  <cp:lastPrinted>2014-07-22T00:11:13Z</cp:lastPrinted>
  <dcterms:created xsi:type="dcterms:W3CDTF">2006-02-07T16:01:49Z</dcterms:created>
  <dcterms:modified xsi:type="dcterms:W3CDTF">2014-08-06T03:40:37Z</dcterms:modified>
  <cp:category/>
  <cp:version/>
  <cp:contentType/>
  <cp:contentStatus/>
</cp:coreProperties>
</file>