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firstSheet="5" activeTab="5"/>
  </bookViews>
  <sheets>
    <sheet name="Лист2" sheetId="1" r:id="rId1"/>
    <sheet name="расшиф. 9 мес." sheetId="2" r:id="rId2"/>
    <sheet name="расшифровка  1 полуг." sheetId="3" r:id="rId3"/>
    <sheet name="Лист3" sheetId="4" r:id="rId4"/>
    <sheet name="фот и числ.на01.10.08г." sheetId="5" r:id="rId5"/>
    <sheet name="пр.13(численность)" sheetId="6" r:id="rId6"/>
  </sheets>
  <definedNames>
    <definedName name="_xlnm.Print_Titles" localSheetId="5">'пр.13(численность)'!$9:$10</definedName>
  </definedNames>
  <calcPr fullCalcOnLoad="1"/>
</workbook>
</file>

<file path=xl/sharedStrings.xml><?xml version="1.0" encoding="utf-8"?>
<sst xmlns="http://schemas.openxmlformats.org/spreadsheetml/2006/main" count="271" uniqueCount="101">
  <si>
    <t>Численность (ед.)</t>
  </si>
  <si>
    <t xml:space="preserve">   в том числе:</t>
  </si>
  <si>
    <t>Наименование</t>
  </si>
  <si>
    <t>плановая</t>
  </si>
  <si>
    <t>фактическая</t>
  </si>
  <si>
    <t>Примечание: ФОТ показан без начислений единого социального налога</t>
  </si>
  <si>
    <t>- работники бюджетных  учреждений</t>
  </si>
  <si>
    <t xml:space="preserve"> МЕСТНЫЙ БЮДЖЕТ</t>
  </si>
  <si>
    <t>СРЕДСТВА ФОНДА ОБЯЗАТЕЛЬНОГО МЕДИЦИНСКОГО СТРАХОВАНИЯ</t>
  </si>
  <si>
    <t>ВСЕГО:</t>
  </si>
  <si>
    <t>ИТОГО по образования</t>
  </si>
  <si>
    <t>ИТОГО по культуре</t>
  </si>
  <si>
    <t>ИТОГО по здравоохранению</t>
  </si>
  <si>
    <t>Администрация города</t>
  </si>
  <si>
    <t>Совет народных депутатов</t>
  </si>
  <si>
    <t>Аппарат отдела культуры</t>
  </si>
  <si>
    <t>Аппарат отдела образования</t>
  </si>
  <si>
    <t xml:space="preserve"> Комитет  имущественных отношений</t>
  </si>
  <si>
    <t>Аппарат УСЗН</t>
  </si>
  <si>
    <t>Финансовое управление</t>
  </si>
  <si>
    <t>Отдел здравоохранения</t>
  </si>
  <si>
    <t>ИТОГО по аппарату</t>
  </si>
  <si>
    <t>УСЗН</t>
  </si>
  <si>
    <t>ИТОГО по УСЗН</t>
  </si>
  <si>
    <t>ГОВД</t>
  </si>
  <si>
    <t>ИТОГО по правоохр. органам</t>
  </si>
  <si>
    <t>Управление по делам ГО и ЧС</t>
  </si>
  <si>
    <t>ВСЕГО по бюджету</t>
  </si>
  <si>
    <t>Диспетчерская служба</t>
  </si>
  <si>
    <t>рублей</t>
  </si>
  <si>
    <t>Глава муниципального образования</t>
  </si>
  <si>
    <t>Плановая  численность</t>
  </si>
  <si>
    <t>Фактическая численность</t>
  </si>
  <si>
    <t>Председатель Совета</t>
  </si>
  <si>
    <t>Спасатели</t>
  </si>
  <si>
    <t>Детские дошкольные учреждения</t>
  </si>
  <si>
    <t>Школы</t>
  </si>
  <si>
    <t>Внешкольные учреждения</t>
  </si>
  <si>
    <t>экспериментальные площадки</t>
  </si>
  <si>
    <t>лагеря</t>
  </si>
  <si>
    <t>прочие учреждения</t>
  </si>
  <si>
    <t>Дома культуры</t>
  </si>
  <si>
    <t>Музей</t>
  </si>
  <si>
    <t>Библиотеки</t>
  </si>
  <si>
    <t>Больница</t>
  </si>
  <si>
    <t>Стоматологическая поликлиника</t>
  </si>
  <si>
    <t>ФАП</t>
  </si>
  <si>
    <t>Скорая медицинская помощь</t>
  </si>
  <si>
    <t>Группа по начислению субсидий</t>
  </si>
  <si>
    <t>Детские дома</t>
  </si>
  <si>
    <t>по учреждениям в системе  ФОМС</t>
  </si>
  <si>
    <t>Итого: бюджету без аппатата</t>
  </si>
  <si>
    <t>Всего по городу:</t>
  </si>
  <si>
    <t>Плановые назначения  ФОТ</t>
  </si>
  <si>
    <t xml:space="preserve"> в том по кодам ЭКР</t>
  </si>
  <si>
    <t>Кассовые расходы по ФОТ</t>
  </si>
  <si>
    <t>Фонд оплаты труда  (тыс.рублей)</t>
  </si>
  <si>
    <t>- муниципальные служащие и работники осуществляющие техническое обслуживание аппарата управления</t>
  </si>
  <si>
    <t>ДМШ</t>
  </si>
  <si>
    <t>Классное руководство</t>
  </si>
  <si>
    <t>Доплаты ФАП,скорая</t>
  </si>
  <si>
    <t>Расшифровка  по заработной плате за  1 полугодие  2008 года</t>
  </si>
  <si>
    <t xml:space="preserve">семьи </t>
  </si>
  <si>
    <t>Расшифровка к форме 555</t>
  </si>
  <si>
    <t>Показатели оплаты труда депутатов, членов выборных выборных органов местного самоуправления, выборных должностных  лиц  местного самоуправления,</t>
  </si>
  <si>
    <t>осуществляющих  свои полномочия на постоянной основе, муниципальных служащих, работников муниципальных учреждений муниципальных образований</t>
  </si>
  <si>
    <t>г.Белогорск</t>
  </si>
  <si>
    <t xml:space="preserve">Наименование показателя </t>
  </si>
  <si>
    <t>Штатная численность</t>
  </si>
  <si>
    <t>Всего</t>
  </si>
  <si>
    <t>Образование</t>
  </si>
  <si>
    <t>Культура</t>
  </si>
  <si>
    <t>Здравоохранение Всего</t>
  </si>
  <si>
    <t>В том числе: местный бюджет</t>
  </si>
  <si>
    <t>ФОМС</t>
  </si>
  <si>
    <t>Фонд оплаты труда (плановый)</t>
  </si>
  <si>
    <t xml:space="preserve">     Средний показатель ФОТ  (план ФОТ/ план численности)</t>
  </si>
  <si>
    <t>Справочно: сокращение численности  по разделу "Здравоохранение "произошло за счет сокращение коек по отделениям.</t>
  </si>
  <si>
    <t>Итого:</t>
  </si>
  <si>
    <t>Управление ЖКХ</t>
  </si>
  <si>
    <t>Итого: бюджету без аппарата</t>
  </si>
  <si>
    <t>Здравоохранение   всего:</t>
  </si>
  <si>
    <t>в том числе: местный бюджет</t>
  </si>
  <si>
    <t>план</t>
  </si>
  <si>
    <t>касса</t>
  </si>
  <si>
    <t>общий</t>
  </si>
  <si>
    <t>Расшифровка  по заработной плате за  9 месяцев  2008 года по г. Белогорску</t>
  </si>
  <si>
    <t>заработная плата (рублей)</t>
  </si>
  <si>
    <t>Штатная численность (чел.)</t>
  </si>
  <si>
    <t>Фактическая численность (чел.)</t>
  </si>
  <si>
    <t xml:space="preserve">     Средний показатель  заработной платы</t>
  </si>
  <si>
    <t xml:space="preserve">в том числе </t>
  </si>
  <si>
    <t>аппарат управления</t>
  </si>
  <si>
    <t>работники бюджетной сферы</t>
  </si>
  <si>
    <t>плановый на 2011 год</t>
  </si>
  <si>
    <t>Сведения о численности и денежном содержании муниципальных служащих органов местного самоуправления, работников бюджетных учреждений города Белогорска по состоянию на 01 июля 2011 года</t>
  </si>
  <si>
    <t>кассовый расход на 01.07.2011г.</t>
  </si>
  <si>
    <t xml:space="preserve">Начальник финансового управления                                  </t>
  </si>
  <si>
    <t>Л.В.Синько</t>
  </si>
  <si>
    <t>администрации города Белогорска</t>
  </si>
  <si>
    <t>_______________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</si>
</sst>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#,##0.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;[Red]0.00"/>
    <numFmt numFmtId="192" formatCode="#,##0.00;[Red]#,##0.00"/>
    <numFmt numFmtId="193" formatCode="0.0000"/>
    <numFmt numFmtId="194" formatCode="_-* #,##0.0_р_._-;\-* #,##0.0_р_._-;_-* &quot;-&quot;??_р_._-;_-@_-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#,##0.000"/>
    <numFmt numFmtId="201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1" fontId="11" fillId="33" borderId="12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12" fillId="0" borderId="12" xfId="0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 wrapText="1"/>
    </xf>
    <xf numFmtId="3" fontId="6" fillId="0" borderId="12" xfId="0" applyNumberFormat="1" applyFont="1" applyBorder="1" applyAlignment="1">
      <alignment/>
    </xf>
    <xf numFmtId="4" fontId="11" fillId="0" borderId="11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 horizontal="center"/>
    </xf>
    <xf numFmtId="4" fontId="11" fillId="33" borderId="12" xfId="0" applyNumberFormat="1" applyFont="1" applyFill="1" applyBorder="1" applyAlignment="1">
      <alignment horizontal="center"/>
    </xf>
    <xf numFmtId="4" fontId="11" fillId="33" borderId="12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 horizontal="center" vertical="top" wrapText="1"/>
    </xf>
    <xf numFmtId="4" fontId="7" fillId="34" borderId="12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6" fillId="34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1" fontId="11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" fontId="11" fillId="34" borderId="11" xfId="0" applyNumberFormat="1" applyFont="1" applyFill="1" applyBorder="1" applyAlignment="1">
      <alignment vertical="top" wrapText="1"/>
    </xf>
    <xf numFmtId="0" fontId="11" fillId="33" borderId="12" xfId="0" applyFont="1" applyFill="1" applyBorder="1" applyAlignment="1">
      <alignment/>
    </xf>
    <xf numFmtId="4" fontId="11" fillId="0" borderId="11" xfId="0" applyNumberFormat="1" applyFont="1" applyFill="1" applyBorder="1" applyAlignment="1">
      <alignment vertical="top" wrapText="1"/>
    </xf>
    <xf numFmtId="4" fontId="7" fillId="34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11" fillId="34" borderId="11" xfId="0" applyNumberFormat="1" applyFont="1" applyFill="1" applyBorder="1" applyAlignment="1">
      <alignment vertical="center" wrapText="1"/>
    </xf>
    <xf numFmtId="4" fontId="7" fillId="34" borderId="12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horizontal="center" vertical="top" wrapText="1"/>
    </xf>
    <xf numFmtId="4" fontId="11" fillId="33" borderId="11" xfId="0" applyNumberFormat="1" applyFont="1" applyFill="1" applyBorder="1" applyAlignment="1">
      <alignment horizontal="center"/>
    </xf>
    <xf numFmtId="4" fontId="11" fillId="33" borderId="11" xfId="0" applyNumberFormat="1" applyFont="1" applyFill="1" applyBorder="1" applyAlignment="1">
      <alignment vertical="top" wrapText="1"/>
    </xf>
    <xf numFmtId="4" fontId="7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 vertical="top" wrapText="1"/>
    </xf>
    <xf numFmtId="2" fontId="5" fillId="0" borderId="0" xfId="0" applyNumberFormat="1" applyFont="1" applyAlignment="1">
      <alignment/>
    </xf>
    <xf numFmtId="0" fontId="7" fillId="33" borderId="12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/>
    </xf>
    <xf numFmtId="4" fontId="11" fillId="33" borderId="11" xfId="0" applyNumberFormat="1" applyFont="1" applyFill="1" applyBorder="1" applyAlignment="1">
      <alignment horizontal="right" vertical="top" wrapText="1"/>
    </xf>
    <xf numFmtId="4" fontId="11" fillId="33" borderId="12" xfId="0" applyNumberFormat="1" applyFont="1" applyFill="1" applyBorder="1" applyAlignment="1">
      <alignment horizontal="right"/>
    </xf>
    <xf numFmtId="2" fontId="11" fillId="33" borderId="12" xfId="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 horizontal="right"/>
    </xf>
    <xf numFmtId="4" fontId="11" fillId="33" borderId="11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 vertical="center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3" borderId="11" xfId="0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horizontal="right" vertical="top" wrapText="1"/>
    </xf>
    <xf numFmtId="2" fontId="11" fillId="33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67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2" fontId="7" fillId="33" borderId="12" xfId="0" applyNumberFormat="1" applyFont="1" applyFill="1" applyBorder="1" applyAlignment="1">
      <alignment horizontal="center"/>
    </xf>
    <xf numFmtId="166" fontId="7" fillId="33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5" fillId="0" borderId="12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49" fontId="5" fillId="0" borderId="12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53" applyFont="1">
      <alignment/>
      <protection/>
    </xf>
    <xf numFmtId="0" fontId="5" fillId="0" borderId="0" xfId="53" applyFont="1" applyAlignment="1">
      <alignment horizontal="justify"/>
      <protection/>
    </xf>
    <xf numFmtId="0" fontId="5" fillId="0" borderId="0" xfId="53" applyFont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00390625" style="2" customWidth="1"/>
    <col min="2" max="2" width="8.25390625" style="2" customWidth="1"/>
    <col min="3" max="3" width="12.375" style="2" customWidth="1"/>
    <col min="4" max="4" width="11.375" style="2" customWidth="1"/>
    <col min="5" max="5" width="10.75390625" style="2" customWidth="1"/>
    <col min="6" max="6" width="6.875" style="2" customWidth="1"/>
    <col min="7" max="7" width="11.875" style="2" customWidth="1"/>
    <col min="8" max="8" width="12.625" style="2" customWidth="1"/>
    <col min="9" max="9" width="10.75390625" style="2" customWidth="1"/>
    <col min="10" max="16384" width="9.125" style="2" customWidth="1"/>
  </cols>
  <sheetData>
    <row r="1" spans="1:10" ht="11.25" customHeight="1">
      <c r="A1" s="130" t="s">
        <v>61</v>
      </c>
      <c r="B1" s="130"/>
      <c r="C1" s="130"/>
      <c r="D1" s="130"/>
      <c r="E1" s="130"/>
      <c r="F1" s="130"/>
      <c r="G1" s="130"/>
      <c r="H1" s="130"/>
      <c r="I1" s="130"/>
      <c r="J1" s="1"/>
    </row>
    <row r="2" spans="1:10" ht="12.75">
      <c r="A2" s="130"/>
      <c r="B2" s="130"/>
      <c r="C2" s="130"/>
      <c r="D2" s="130"/>
      <c r="E2" s="130"/>
      <c r="F2" s="130"/>
      <c r="G2" s="130"/>
      <c r="H2" s="130"/>
      <c r="I2" s="130"/>
      <c r="J2" s="1"/>
    </row>
    <row r="3" spans="1:10" ht="9" customHeight="1">
      <c r="A3" s="1"/>
      <c r="B3" s="1"/>
      <c r="C3" s="1"/>
      <c r="D3" s="1"/>
      <c r="E3" s="1"/>
      <c r="F3" s="1"/>
      <c r="G3" s="1"/>
      <c r="H3" s="1"/>
      <c r="I3" s="1" t="s">
        <v>29</v>
      </c>
      <c r="J3" s="1"/>
    </row>
    <row r="4" spans="1:10" ht="26.25" customHeight="1">
      <c r="A4" s="131" t="s">
        <v>2</v>
      </c>
      <c r="B4" s="134" t="s">
        <v>31</v>
      </c>
      <c r="C4" s="134" t="s">
        <v>53</v>
      </c>
      <c r="D4" s="125" t="s">
        <v>54</v>
      </c>
      <c r="E4" s="126"/>
      <c r="F4" s="122" t="s">
        <v>32</v>
      </c>
      <c r="G4" s="122" t="s">
        <v>55</v>
      </c>
      <c r="H4" s="125" t="s">
        <v>54</v>
      </c>
      <c r="I4" s="126"/>
      <c r="J4" s="57"/>
    </row>
    <row r="5" spans="1:10" ht="11.25" customHeight="1">
      <c r="A5" s="132"/>
      <c r="B5" s="135"/>
      <c r="C5" s="135"/>
      <c r="D5" s="127">
        <v>211</v>
      </c>
      <c r="E5" s="127">
        <v>213</v>
      </c>
      <c r="F5" s="123"/>
      <c r="G5" s="123"/>
      <c r="H5" s="127">
        <f>D5</f>
        <v>211</v>
      </c>
      <c r="I5" s="127">
        <v>213</v>
      </c>
      <c r="J5" s="57"/>
    </row>
    <row r="6" spans="1:10" ht="2.25" customHeight="1" hidden="1">
      <c r="A6" s="132"/>
      <c r="B6" s="3"/>
      <c r="C6" s="135"/>
      <c r="D6" s="128"/>
      <c r="E6" s="128"/>
      <c r="F6" s="123"/>
      <c r="G6" s="123"/>
      <c r="H6" s="128"/>
      <c r="I6" s="128"/>
      <c r="J6" s="57"/>
    </row>
    <row r="7" spans="1:10" ht="12.75" customHeight="1" hidden="1">
      <c r="A7" s="133"/>
      <c r="B7" s="5"/>
      <c r="C7" s="135"/>
      <c r="D7" s="129"/>
      <c r="E7" s="129"/>
      <c r="F7" s="123"/>
      <c r="G7" s="123"/>
      <c r="H7" s="129"/>
      <c r="I7" s="129"/>
      <c r="J7" s="57"/>
    </row>
    <row r="8" spans="1:10" ht="7.5" customHeight="1">
      <c r="A8" s="4"/>
      <c r="B8" s="5"/>
      <c r="C8" s="136"/>
      <c r="D8" s="6"/>
      <c r="E8" s="6"/>
      <c r="F8" s="124"/>
      <c r="G8" s="124"/>
      <c r="H8" s="6"/>
      <c r="I8" s="6"/>
      <c r="J8" s="57"/>
    </row>
    <row r="9" spans="1:10" ht="12.75">
      <c r="A9" s="4"/>
      <c r="B9" s="4"/>
      <c r="C9" s="4"/>
      <c r="D9" s="6"/>
      <c r="E9" s="6"/>
      <c r="F9" s="6"/>
      <c r="G9" s="6"/>
      <c r="H9" s="6"/>
      <c r="I9" s="6"/>
      <c r="J9" s="57"/>
    </row>
    <row r="10" spans="1:10" ht="12.75">
      <c r="A10" s="11" t="s">
        <v>28</v>
      </c>
      <c r="B10" s="15">
        <v>5</v>
      </c>
      <c r="C10" s="41">
        <f>D10+E10</f>
        <v>1168000</v>
      </c>
      <c r="D10" s="43">
        <v>921000</v>
      </c>
      <c r="E10" s="43">
        <v>247000</v>
      </c>
      <c r="F10" s="43">
        <v>5</v>
      </c>
      <c r="G10" s="43">
        <f>H10+I10</f>
        <v>505872</v>
      </c>
      <c r="H10" s="43">
        <v>390104</v>
      </c>
      <c r="I10" s="43">
        <v>115768</v>
      </c>
      <c r="J10" s="57">
        <f>G10/F10</f>
        <v>101174.4</v>
      </c>
    </row>
    <row r="11" spans="1:10" ht="15">
      <c r="A11" s="10"/>
      <c r="B11" s="18"/>
      <c r="C11" s="35"/>
      <c r="D11" s="36"/>
      <c r="E11" s="36"/>
      <c r="F11" s="36"/>
      <c r="G11" s="36"/>
      <c r="H11" s="36"/>
      <c r="I11" s="36"/>
      <c r="J11" s="57"/>
    </row>
    <row r="12" spans="1:13" ht="12.75">
      <c r="A12" s="17" t="s">
        <v>35</v>
      </c>
      <c r="B12" s="14">
        <v>765</v>
      </c>
      <c r="C12" s="35">
        <f aca="true" t="shared" si="0" ref="C12:C66">D12+E12</f>
        <v>63942780.63</v>
      </c>
      <c r="D12" s="44">
        <v>50667715.7</v>
      </c>
      <c r="E12" s="44">
        <v>13275064.93</v>
      </c>
      <c r="F12" s="44">
        <v>765</v>
      </c>
      <c r="G12" s="43">
        <f aca="true" t="shared" si="1" ref="G12:G66">H12+I12</f>
        <v>32053416.35</v>
      </c>
      <c r="H12" s="44">
        <v>25355935.21</v>
      </c>
      <c r="I12" s="44">
        <v>6697481.14</v>
      </c>
      <c r="J12" s="57">
        <f aca="true" t="shared" si="2" ref="J12:J18">G12/F12</f>
        <v>41899.890653594775</v>
      </c>
      <c r="K12" s="45" t="s">
        <v>62</v>
      </c>
      <c r="L12" s="45">
        <v>11</v>
      </c>
      <c r="M12" s="45">
        <v>7</v>
      </c>
    </row>
    <row r="13" spans="1:10" ht="12.75">
      <c r="A13" s="17" t="s">
        <v>36</v>
      </c>
      <c r="B13" s="14">
        <v>1147</v>
      </c>
      <c r="C13" s="35">
        <f t="shared" si="0"/>
        <v>125832000</v>
      </c>
      <c r="D13" s="44">
        <v>99708000</v>
      </c>
      <c r="E13" s="44">
        <v>26124000</v>
      </c>
      <c r="F13" s="44">
        <v>1147</v>
      </c>
      <c r="G13" s="43">
        <f t="shared" si="1"/>
        <v>72908091.11</v>
      </c>
      <c r="H13" s="44">
        <v>58078169.3</v>
      </c>
      <c r="I13" s="44">
        <v>14829921.81</v>
      </c>
      <c r="J13" s="57">
        <f t="shared" si="2"/>
        <v>63564.15964254577</v>
      </c>
    </row>
    <row r="14" spans="1:10" ht="12.75">
      <c r="A14" s="17" t="s">
        <v>37</v>
      </c>
      <c r="B14" s="14">
        <v>237</v>
      </c>
      <c r="C14" s="35">
        <f t="shared" si="0"/>
        <v>22645000</v>
      </c>
      <c r="D14" s="44">
        <v>17944000</v>
      </c>
      <c r="E14" s="44">
        <v>4701000</v>
      </c>
      <c r="F14" s="44">
        <v>235</v>
      </c>
      <c r="G14" s="43">
        <f t="shared" si="1"/>
        <v>12588011.98</v>
      </c>
      <c r="H14" s="44">
        <v>9968940.38</v>
      </c>
      <c r="I14" s="44">
        <v>2619071.6</v>
      </c>
      <c r="J14" s="57">
        <f t="shared" si="2"/>
        <v>53566.008425531916</v>
      </c>
    </row>
    <row r="15" spans="1:10" ht="12.75">
      <c r="A15" s="17" t="s">
        <v>58</v>
      </c>
      <c r="B15" s="14">
        <v>64</v>
      </c>
      <c r="C15" s="35">
        <f t="shared" si="0"/>
        <v>5746000</v>
      </c>
      <c r="D15" s="44">
        <v>4581000</v>
      </c>
      <c r="E15" s="44">
        <v>1165000</v>
      </c>
      <c r="F15" s="44">
        <v>64</v>
      </c>
      <c r="G15" s="43">
        <f t="shared" si="1"/>
        <v>3801430.67</v>
      </c>
      <c r="H15" s="44">
        <v>3057028</v>
      </c>
      <c r="I15" s="44">
        <v>744402.67</v>
      </c>
      <c r="J15" s="57">
        <f t="shared" si="2"/>
        <v>59397.35421875</v>
      </c>
    </row>
    <row r="16" spans="1:10" ht="12.75">
      <c r="A16" s="12" t="s">
        <v>38</v>
      </c>
      <c r="B16" s="14">
        <v>0</v>
      </c>
      <c r="C16" s="41">
        <f t="shared" si="0"/>
        <v>0</v>
      </c>
      <c r="D16" s="44">
        <v>0</v>
      </c>
      <c r="E16" s="44">
        <v>0</v>
      </c>
      <c r="F16" s="44">
        <v>0</v>
      </c>
      <c r="G16" s="43">
        <f t="shared" si="1"/>
        <v>0</v>
      </c>
      <c r="H16" s="44">
        <v>0</v>
      </c>
      <c r="I16" s="44">
        <v>0</v>
      </c>
      <c r="J16" s="57">
        <v>0</v>
      </c>
    </row>
    <row r="17" spans="1:10" ht="12.75">
      <c r="A17" s="12" t="s">
        <v>39</v>
      </c>
      <c r="B17" s="14">
        <v>14</v>
      </c>
      <c r="C17" s="41">
        <f>D17+E17</f>
        <v>732000</v>
      </c>
      <c r="D17" s="44">
        <v>580000</v>
      </c>
      <c r="E17" s="44">
        <v>152000</v>
      </c>
      <c r="F17" s="44">
        <v>14</v>
      </c>
      <c r="G17" s="43">
        <f t="shared" si="1"/>
        <v>404139</v>
      </c>
      <c r="H17" s="44">
        <v>322942</v>
      </c>
      <c r="I17" s="44">
        <v>81197</v>
      </c>
      <c r="J17" s="57">
        <f t="shared" si="2"/>
        <v>28867.071428571428</v>
      </c>
    </row>
    <row r="18" spans="1:10" ht="12.75">
      <c r="A18" s="12" t="s">
        <v>40</v>
      </c>
      <c r="B18" s="14">
        <v>54</v>
      </c>
      <c r="C18" s="35">
        <f t="shared" si="0"/>
        <v>8289000</v>
      </c>
      <c r="D18" s="44">
        <v>6568000</v>
      </c>
      <c r="E18" s="44">
        <v>1721000</v>
      </c>
      <c r="F18" s="44">
        <v>54</v>
      </c>
      <c r="G18" s="43">
        <f t="shared" si="1"/>
        <v>3799157.5300000003</v>
      </c>
      <c r="H18" s="44">
        <v>3022219.89</v>
      </c>
      <c r="I18" s="44">
        <v>776937.64</v>
      </c>
      <c r="J18" s="57">
        <f t="shared" si="2"/>
        <v>70354.76907407408</v>
      </c>
    </row>
    <row r="19" spans="1:10" ht="12.75">
      <c r="A19" s="12" t="s">
        <v>59</v>
      </c>
      <c r="B19" s="14"/>
      <c r="C19" s="35">
        <f t="shared" si="0"/>
        <v>7352000</v>
      </c>
      <c r="D19" s="44">
        <v>5826000</v>
      </c>
      <c r="E19" s="44">
        <v>1526000</v>
      </c>
      <c r="F19" s="44"/>
      <c r="G19" s="43">
        <f t="shared" si="1"/>
        <v>4171943.04</v>
      </c>
      <c r="H19" s="44">
        <v>3287569.42</v>
      </c>
      <c r="I19" s="44">
        <v>884373.62</v>
      </c>
      <c r="J19" s="57"/>
    </row>
    <row r="20" spans="1:10" ht="12.75">
      <c r="A20" s="8" t="s">
        <v>10</v>
      </c>
      <c r="B20" s="20">
        <f>B12+B13+B14+B16+B17+B18+B15</f>
        <v>2281</v>
      </c>
      <c r="C20" s="39">
        <f aca="true" t="shared" si="3" ref="C20:I20">C12+C13+C14+C16+C17+C18+C15+C19</f>
        <v>234538780.63</v>
      </c>
      <c r="D20" s="39">
        <f t="shared" si="3"/>
        <v>185874715.7</v>
      </c>
      <c r="E20" s="39">
        <f t="shared" si="3"/>
        <v>48664064.93</v>
      </c>
      <c r="F20" s="39">
        <f t="shared" si="3"/>
        <v>2279</v>
      </c>
      <c r="G20" s="39">
        <f t="shared" si="3"/>
        <v>129726189.68000002</v>
      </c>
      <c r="H20" s="39">
        <f t="shared" si="3"/>
        <v>103092804.19999999</v>
      </c>
      <c r="I20" s="39">
        <f t="shared" si="3"/>
        <v>26633385.480000004</v>
      </c>
      <c r="J20" s="57">
        <f>G20/F20</f>
        <v>56922.41758666083</v>
      </c>
    </row>
    <row r="21" spans="1:10" ht="12.75">
      <c r="A21" s="17" t="s">
        <v>16</v>
      </c>
      <c r="B21" s="14">
        <v>19</v>
      </c>
      <c r="C21" s="35">
        <f>D21+E21</f>
        <v>6501000</v>
      </c>
      <c r="D21" s="44">
        <v>5152000</v>
      </c>
      <c r="E21" s="44">
        <v>1349000</v>
      </c>
      <c r="F21" s="44">
        <v>19</v>
      </c>
      <c r="G21" s="43">
        <f>H21+I21</f>
        <v>2720436.66</v>
      </c>
      <c r="H21" s="44">
        <v>2080751.77</v>
      </c>
      <c r="I21" s="44">
        <v>639684.89</v>
      </c>
      <c r="J21" s="57">
        <f>G21/F21</f>
        <v>143180.87684210527</v>
      </c>
    </row>
    <row r="22" spans="1:10" ht="12.75">
      <c r="A22" s="46" t="s">
        <v>10</v>
      </c>
      <c r="B22" s="51">
        <f>B20+B21</f>
        <v>2300</v>
      </c>
      <c r="C22" s="22">
        <f aca="true" t="shared" si="4" ref="C22:J22">C20+C21</f>
        <v>241039780.63</v>
      </c>
      <c r="D22" s="51">
        <f t="shared" si="4"/>
        <v>191026715.7</v>
      </c>
      <c r="E22" s="51">
        <f t="shared" si="4"/>
        <v>50013064.93</v>
      </c>
      <c r="F22" s="51">
        <f t="shared" si="4"/>
        <v>2298</v>
      </c>
      <c r="G22" s="22">
        <f t="shared" si="4"/>
        <v>132446626.34000002</v>
      </c>
      <c r="H22" s="51">
        <f t="shared" si="4"/>
        <v>105173555.96999998</v>
      </c>
      <c r="I22" s="51">
        <f t="shared" si="4"/>
        <v>27273070.370000005</v>
      </c>
      <c r="J22" s="51">
        <f t="shared" si="4"/>
        <v>200103.2944287661</v>
      </c>
    </row>
    <row r="23" spans="1:10" ht="12.75">
      <c r="A23" s="13" t="s">
        <v>41</v>
      </c>
      <c r="B23" s="52">
        <v>76</v>
      </c>
      <c r="C23" s="41">
        <f t="shared" si="0"/>
        <v>8557000</v>
      </c>
      <c r="D23" s="44">
        <v>6807000</v>
      </c>
      <c r="E23" s="44">
        <v>1750000</v>
      </c>
      <c r="F23" s="44">
        <v>76</v>
      </c>
      <c r="G23" s="43">
        <f t="shared" si="1"/>
        <v>4380949.06</v>
      </c>
      <c r="H23" s="44">
        <v>3467536.17</v>
      </c>
      <c r="I23" s="44">
        <v>913412.89</v>
      </c>
      <c r="J23" s="57">
        <f aca="true" t="shared" si="5" ref="J23:J66">G23/F23</f>
        <v>57644.066578947364</v>
      </c>
    </row>
    <row r="24" spans="1:10" ht="12.75">
      <c r="A24" s="13" t="s">
        <v>42</v>
      </c>
      <c r="B24" s="14">
        <v>11</v>
      </c>
      <c r="C24" s="41">
        <f t="shared" si="0"/>
        <v>1232000</v>
      </c>
      <c r="D24" s="44">
        <v>982000</v>
      </c>
      <c r="E24" s="44">
        <v>250000</v>
      </c>
      <c r="F24" s="44">
        <v>11</v>
      </c>
      <c r="G24" s="43">
        <f t="shared" si="1"/>
        <v>570908.6</v>
      </c>
      <c r="H24" s="44">
        <v>443751.72</v>
      </c>
      <c r="I24" s="44">
        <v>127156.88</v>
      </c>
      <c r="J24" s="57">
        <f t="shared" si="5"/>
        <v>51900.781818181815</v>
      </c>
    </row>
    <row r="25" spans="1:10" ht="12.75">
      <c r="A25" s="13" t="s">
        <v>43</v>
      </c>
      <c r="B25" s="14">
        <v>44</v>
      </c>
      <c r="C25" s="41">
        <f t="shared" si="0"/>
        <v>4152000</v>
      </c>
      <c r="D25" s="44">
        <v>3308000</v>
      </c>
      <c r="E25" s="44">
        <v>844000</v>
      </c>
      <c r="F25" s="44">
        <v>44</v>
      </c>
      <c r="G25" s="43">
        <f t="shared" si="1"/>
        <v>2053263.59</v>
      </c>
      <c r="H25" s="44">
        <v>1622544.75</v>
      </c>
      <c r="I25" s="44">
        <v>430718.84</v>
      </c>
      <c r="J25" s="57">
        <f t="shared" si="5"/>
        <v>46665.081590909096</v>
      </c>
    </row>
    <row r="26" spans="1:10" ht="12.75">
      <c r="A26" s="11" t="s">
        <v>40</v>
      </c>
      <c r="B26" s="14">
        <v>14</v>
      </c>
      <c r="C26" s="41">
        <f t="shared" si="0"/>
        <v>2913000</v>
      </c>
      <c r="D26" s="44">
        <v>2308000</v>
      </c>
      <c r="E26" s="44">
        <v>605000</v>
      </c>
      <c r="F26" s="44">
        <v>14</v>
      </c>
      <c r="G26" s="43">
        <f t="shared" si="1"/>
        <v>1307861.66</v>
      </c>
      <c r="H26" s="44">
        <v>1029273.46</v>
      </c>
      <c r="I26" s="44">
        <v>278588.2</v>
      </c>
      <c r="J26" s="57">
        <f t="shared" si="5"/>
        <v>93418.68999999999</v>
      </c>
    </row>
    <row r="27" spans="1:10" ht="12.75">
      <c r="A27" s="46" t="s">
        <v>11</v>
      </c>
      <c r="B27" s="20">
        <f>B24+B25+B23+B26</f>
        <v>145</v>
      </c>
      <c r="C27" s="35">
        <f t="shared" si="0"/>
        <v>16854000</v>
      </c>
      <c r="D27" s="39">
        <f aca="true" t="shared" si="6" ref="D27:I27">D24+D25+D23+D26</f>
        <v>13405000</v>
      </c>
      <c r="E27" s="39">
        <f t="shared" si="6"/>
        <v>3449000</v>
      </c>
      <c r="F27" s="39">
        <f t="shared" si="6"/>
        <v>145</v>
      </c>
      <c r="G27" s="40">
        <f t="shared" si="6"/>
        <v>8312982.91</v>
      </c>
      <c r="H27" s="39">
        <f t="shared" si="6"/>
        <v>6563106.1</v>
      </c>
      <c r="I27" s="39">
        <f t="shared" si="6"/>
        <v>1749876.8099999998</v>
      </c>
      <c r="J27" s="57">
        <f t="shared" si="5"/>
        <v>57330.916620689655</v>
      </c>
    </row>
    <row r="28" spans="1:10" ht="12.75">
      <c r="A28" s="17" t="s">
        <v>15</v>
      </c>
      <c r="B28" s="53">
        <v>2</v>
      </c>
      <c r="C28" s="41">
        <f>D28+E28</f>
        <v>891000</v>
      </c>
      <c r="D28" s="44">
        <v>706000</v>
      </c>
      <c r="E28" s="44">
        <v>185000</v>
      </c>
      <c r="F28" s="44">
        <v>2</v>
      </c>
      <c r="G28" s="43">
        <f>H28+I28</f>
        <v>447142.89999999997</v>
      </c>
      <c r="H28" s="44">
        <v>355331.92</v>
      </c>
      <c r="I28" s="44">
        <v>91810.98</v>
      </c>
      <c r="J28" s="58"/>
    </row>
    <row r="29" spans="1:10" ht="12.75">
      <c r="A29" s="8" t="s">
        <v>11</v>
      </c>
      <c r="B29" s="20">
        <f>B27+B28</f>
        <v>147</v>
      </c>
      <c r="C29" s="20">
        <f aca="true" t="shared" si="7" ref="C29:J29">C27+C28</f>
        <v>17745000</v>
      </c>
      <c r="D29" s="20">
        <f t="shared" si="7"/>
        <v>14111000</v>
      </c>
      <c r="E29" s="20">
        <f t="shared" si="7"/>
        <v>3634000</v>
      </c>
      <c r="F29" s="20">
        <f t="shared" si="7"/>
        <v>147</v>
      </c>
      <c r="G29" s="21">
        <f t="shared" si="7"/>
        <v>8760125.81</v>
      </c>
      <c r="H29" s="20">
        <f t="shared" si="7"/>
        <v>6918438.02</v>
      </c>
      <c r="I29" s="20">
        <f t="shared" si="7"/>
        <v>1841687.7899999998</v>
      </c>
      <c r="J29" s="20">
        <f t="shared" si="7"/>
        <v>57330.916620689655</v>
      </c>
    </row>
    <row r="30" spans="1:10" ht="12.75">
      <c r="A30" s="8"/>
      <c r="B30" s="21"/>
      <c r="C30" s="35">
        <f t="shared" si="0"/>
        <v>0</v>
      </c>
      <c r="D30" s="39"/>
      <c r="E30" s="39"/>
      <c r="F30" s="39"/>
      <c r="G30" s="36">
        <f t="shared" si="1"/>
        <v>0</v>
      </c>
      <c r="H30" s="40"/>
      <c r="I30" s="40"/>
      <c r="J30" s="57"/>
    </row>
    <row r="31" spans="1:10" ht="12.75">
      <c r="A31" s="11" t="s">
        <v>44</v>
      </c>
      <c r="B31" s="52">
        <v>111</v>
      </c>
      <c r="C31" s="35">
        <f t="shared" si="0"/>
        <v>12552000</v>
      </c>
      <c r="D31" s="38">
        <v>9804000</v>
      </c>
      <c r="E31" s="38">
        <v>2748000</v>
      </c>
      <c r="F31" s="38">
        <v>111</v>
      </c>
      <c r="G31" s="36">
        <f t="shared" si="1"/>
        <v>5779299.79</v>
      </c>
      <c r="H31" s="38">
        <v>4621680.91</v>
      </c>
      <c r="I31" s="38">
        <v>1157618.88</v>
      </c>
      <c r="J31" s="57">
        <f t="shared" si="5"/>
        <v>52065.763873873875</v>
      </c>
    </row>
    <row r="32" spans="1:10" ht="25.5">
      <c r="A32" s="11" t="s">
        <v>45</v>
      </c>
      <c r="B32" s="14"/>
      <c r="C32" s="41">
        <f t="shared" si="0"/>
        <v>255000</v>
      </c>
      <c r="D32" s="44">
        <v>201000</v>
      </c>
      <c r="E32" s="44">
        <v>54000</v>
      </c>
      <c r="F32" s="44"/>
      <c r="G32" s="43">
        <f t="shared" si="1"/>
        <v>82555.72</v>
      </c>
      <c r="H32" s="44">
        <v>66811.97</v>
      </c>
      <c r="I32" s="44">
        <v>15743.75</v>
      </c>
      <c r="J32" s="57"/>
    </row>
    <row r="33" spans="1:10" ht="12.75">
      <c r="A33" s="11" t="s">
        <v>46</v>
      </c>
      <c r="B33" s="14">
        <v>2</v>
      </c>
      <c r="C33" s="41">
        <f t="shared" si="0"/>
        <v>268000</v>
      </c>
      <c r="D33" s="44">
        <v>211000</v>
      </c>
      <c r="E33" s="44">
        <v>57000</v>
      </c>
      <c r="F33" s="44">
        <v>2</v>
      </c>
      <c r="G33" s="43">
        <f t="shared" si="1"/>
        <v>131225.75</v>
      </c>
      <c r="H33" s="44">
        <v>103982.35</v>
      </c>
      <c r="I33" s="44">
        <v>27243.4</v>
      </c>
      <c r="J33" s="57">
        <f t="shared" si="5"/>
        <v>65612.875</v>
      </c>
    </row>
    <row r="34" spans="1:10" ht="12.75">
      <c r="A34" s="11" t="s">
        <v>47</v>
      </c>
      <c r="B34" s="14">
        <v>186</v>
      </c>
      <c r="C34" s="41">
        <f t="shared" si="0"/>
        <v>25286000</v>
      </c>
      <c r="D34" s="44">
        <v>19962000</v>
      </c>
      <c r="E34" s="44">
        <v>5324000</v>
      </c>
      <c r="F34" s="44">
        <v>186</v>
      </c>
      <c r="G34" s="43">
        <f t="shared" si="1"/>
        <v>12285659.36</v>
      </c>
      <c r="H34" s="44">
        <v>9614750.54</v>
      </c>
      <c r="I34" s="44">
        <v>2670908.82</v>
      </c>
      <c r="J34" s="57">
        <f t="shared" si="5"/>
        <v>66051.93204301075</v>
      </c>
    </row>
    <row r="35" spans="1:10" ht="12.75">
      <c r="A35" s="11" t="s">
        <v>40</v>
      </c>
      <c r="B35" s="52">
        <v>24</v>
      </c>
      <c r="C35" s="41">
        <f t="shared" si="0"/>
        <v>4720000</v>
      </c>
      <c r="D35" s="44">
        <v>3740000</v>
      </c>
      <c r="E35" s="44">
        <v>980000</v>
      </c>
      <c r="F35" s="44">
        <v>24</v>
      </c>
      <c r="G35" s="43">
        <f t="shared" si="1"/>
        <v>2251461.8600000003</v>
      </c>
      <c r="H35" s="44">
        <v>1787200.59</v>
      </c>
      <c r="I35" s="44">
        <v>464261.27</v>
      </c>
      <c r="J35" s="57">
        <f t="shared" si="5"/>
        <v>93810.91083333334</v>
      </c>
    </row>
    <row r="36" spans="1:10" ht="12.75">
      <c r="A36" s="11" t="s">
        <v>60</v>
      </c>
      <c r="B36" s="52"/>
      <c r="C36" s="41">
        <f t="shared" si="0"/>
        <v>5899000</v>
      </c>
      <c r="D36" s="44">
        <v>4674000</v>
      </c>
      <c r="E36" s="44">
        <v>1225000</v>
      </c>
      <c r="F36" s="44"/>
      <c r="G36" s="43">
        <f t="shared" si="1"/>
        <v>1945473.3699999999</v>
      </c>
      <c r="H36" s="44">
        <v>1541710.9</v>
      </c>
      <c r="I36" s="44">
        <v>403762.47</v>
      </c>
      <c r="J36" s="57"/>
    </row>
    <row r="37" spans="1:10" ht="12.75">
      <c r="A37" s="8" t="s">
        <v>12</v>
      </c>
      <c r="B37" s="20">
        <f>B32+B34+B33+B31+B35</f>
        <v>323</v>
      </c>
      <c r="C37" s="35">
        <f t="shared" si="0"/>
        <v>48980000</v>
      </c>
      <c r="D37" s="40">
        <f aca="true" t="shared" si="8" ref="D37:I37">D32+D34+D33+D31+D35+D36</f>
        <v>38592000</v>
      </c>
      <c r="E37" s="40">
        <f t="shared" si="8"/>
        <v>10388000</v>
      </c>
      <c r="F37" s="40">
        <f t="shared" si="8"/>
        <v>323</v>
      </c>
      <c r="G37" s="39">
        <f t="shared" si="8"/>
        <v>22475675.85</v>
      </c>
      <c r="H37" s="39">
        <f t="shared" si="8"/>
        <v>17736137.259999998</v>
      </c>
      <c r="I37" s="40">
        <f t="shared" si="8"/>
        <v>4739538.589999999</v>
      </c>
      <c r="J37" s="57">
        <f t="shared" si="5"/>
        <v>69584.13575851393</v>
      </c>
    </row>
    <row r="38" spans="1:10" ht="12.75">
      <c r="A38" s="17" t="s">
        <v>20</v>
      </c>
      <c r="B38" s="14">
        <v>2</v>
      </c>
      <c r="C38" s="35">
        <f>D38+E38</f>
        <v>906000</v>
      </c>
      <c r="D38" s="37">
        <v>718000</v>
      </c>
      <c r="E38" s="37">
        <v>188000</v>
      </c>
      <c r="F38" s="37">
        <v>2</v>
      </c>
      <c r="G38" s="36">
        <f>H38+I38</f>
        <v>427172.05</v>
      </c>
      <c r="H38" s="38">
        <v>339365.6</v>
      </c>
      <c r="I38" s="38">
        <v>87806.45</v>
      </c>
      <c r="J38" s="57"/>
    </row>
    <row r="39" spans="1:10" ht="12.75">
      <c r="A39" s="8" t="s">
        <v>12</v>
      </c>
      <c r="B39" s="20">
        <f>B37+B38</f>
        <v>325</v>
      </c>
      <c r="C39" s="21">
        <f aca="true" t="shared" si="9" ref="C39:I39">C37+C38</f>
        <v>49886000</v>
      </c>
      <c r="D39" s="21">
        <f t="shared" si="9"/>
        <v>39310000</v>
      </c>
      <c r="E39" s="21">
        <f t="shared" si="9"/>
        <v>10576000</v>
      </c>
      <c r="F39" s="21">
        <f t="shared" si="9"/>
        <v>325</v>
      </c>
      <c r="G39" s="20">
        <f t="shared" si="9"/>
        <v>22902847.900000002</v>
      </c>
      <c r="H39" s="20">
        <f t="shared" si="9"/>
        <v>18075502.86</v>
      </c>
      <c r="I39" s="20">
        <f t="shared" si="9"/>
        <v>4827345.039999999</v>
      </c>
      <c r="J39" s="57"/>
    </row>
    <row r="40" spans="1:10" ht="12.75">
      <c r="A40" s="8"/>
      <c r="B40" s="20"/>
      <c r="C40" s="35">
        <f t="shared" si="0"/>
        <v>0</v>
      </c>
      <c r="D40" s="40"/>
      <c r="E40" s="40"/>
      <c r="F40" s="40"/>
      <c r="G40" s="36">
        <f t="shared" si="1"/>
        <v>0</v>
      </c>
      <c r="H40" s="40"/>
      <c r="I40" s="40"/>
      <c r="J40" s="57"/>
    </row>
    <row r="41" spans="1:10" ht="12.75">
      <c r="A41" s="17" t="s">
        <v>30</v>
      </c>
      <c r="B41" s="52">
        <v>1</v>
      </c>
      <c r="C41" s="41">
        <f t="shared" si="0"/>
        <v>901000</v>
      </c>
      <c r="D41" s="44">
        <v>713000</v>
      </c>
      <c r="E41" s="44">
        <v>188000</v>
      </c>
      <c r="F41" s="44">
        <v>1</v>
      </c>
      <c r="G41" s="43">
        <f t="shared" si="1"/>
        <v>397068.8</v>
      </c>
      <c r="H41" s="44">
        <v>326488.8</v>
      </c>
      <c r="I41" s="44">
        <v>70580</v>
      </c>
      <c r="J41" s="57">
        <f t="shared" si="5"/>
        <v>397068.8</v>
      </c>
    </row>
    <row r="42" spans="1:10" ht="12.75">
      <c r="A42" s="17" t="s">
        <v>13</v>
      </c>
      <c r="B42" s="14">
        <v>78</v>
      </c>
      <c r="C42" s="41">
        <f t="shared" si="0"/>
        <v>23911000</v>
      </c>
      <c r="D42" s="44">
        <v>18947000</v>
      </c>
      <c r="E42" s="44">
        <v>4964000</v>
      </c>
      <c r="F42" s="44">
        <v>78</v>
      </c>
      <c r="G42" s="43">
        <f t="shared" si="1"/>
        <v>10475564.64</v>
      </c>
      <c r="H42" s="44">
        <v>8310198.11</v>
      </c>
      <c r="I42" s="44">
        <v>2165366.53</v>
      </c>
      <c r="J42" s="57">
        <f t="shared" si="5"/>
        <v>134302.11076923079</v>
      </c>
    </row>
    <row r="43" spans="1:10" ht="12.75">
      <c r="A43" s="17" t="s">
        <v>14</v>
      </c>
      <c r="B43" s="14">
        <v>6</v>
      </c>
      <c r="C43" s="41">
        <f t="shared" si="0"/>
        <v>1845000</v>
      </c>
      <c r="D43" s="44">
        <v>1462000</v>
      </c>
      <c r="E43" s="44">
        <v>383000</v>
      </c>
      <c r="F43" s="44">
        <v>6</v>
      </c>
      <c r="G43" s="43">
        <f t="shared" si="1"/>
        <v>744410.87</v>
      </c>
      <c r="H43" s="44">
        <v>597299.04</v>
      </c>
      <c r="I43" s="44">
        <v>147111.83</v>
      </c>
      <c r="J43" s="57">
        <f t="shared" si="5"/>
        <v>124068.47833333333</v>
      </c>
    </row>
    <row r="44" spans="1:10" ht="12.75">
      <c r="A44" s="17" t="s">
        <v>33</v>
      </c>
      <c r="B44" s="14">
        <v>1</v>
      </c>
      <c r="C44" s="41">
        <f t="shared" si="0"/>
        <v>901000</v>
      </c>
      <c r="D44" s="44">
        <v>714000</v>
      </c>
      <c r="E44" s="44">
        <v>187000</v>
      </c>
      <c r="F44" s="44">
        <v>1</v>
      </c>
      <c r="G44" s="43">
        <f t="shared" si="1"/>
        <v>361605.53</v>
      </c>
      <c r="H44" s="44">
        <v>296916.34</v>
      </c>
      <c r="I44" s="44">
        <v>64689.19</v>
      </c>
      <c r="J44" s="57">
        <f t="shared" si="5"/>
        <v>361605.53</v>
      </c>
    </row>
    <row r="45" spans="1:10" ht="12.75">
      <c r="A45" s="17" t="s">
        <v>15</v>
      </c>
      <c r="B45" s="14">
        <v>2</v>
      </c>
      <c r="C45" s="35">
        <f t="shared" si="0"/>
        <v>891000</v>
      </c>
      <c r="D45" s="38">
        <v>706000</v>
      </c>
      <c r="E45" s="38">
        <v>185000</v>
      </c>
      <c r="F45" s="38">
        <v>2</v>
      </c>
      <c r="G45" s="36">
        <f t="shared" si="1"/>
        <v>447142.89999999997</v>
      </c>
      <c r="H45" s="38">
        <v>355331.92</v>
      </c>
      <c r="I45" s="38">
        <v>91810.98</v>
      </c>
      <c r="J45" s="57">
        <f t="shared" si="5"/>
        <v>223571.44999999998</v>
      </c>
    </row>
    <row r="46" spans="1:10" ht="12.75">
      <c r="A46" s="17" t="s">
        <v>16</v>
      </c>
      <c r="B46" s="14">
        <v>19</v>
      </c>
      <c r="C46" s="41">
        <f t="shared" si="0"/>
        <v>6501000</v>
      </c>
      <c r="D46" s="44">
        <v>5152000</v>
      </c>
      <c r="E46" s="44">
        <v>1349000</v>
      </c>
      <c r="F46" s="44">
        <v>19</v>
      </c>
      <c r="G46" s="43">
        <f t="shared" si="1"/>
        <v>2720436.66</v>
      </c>
      <c r="H46" s="44">
        <v>2080751.77</v>
      </c>
      <c r="I46" s="44">
        <v>639684.89</v>
      </c>
      <c r="J46" s="57">
        <f t="shared" si="5"/>
        <v>143180.87684210527</v>
      </c>
    </row>
    <row r="47" spans="1:10" ht="12.75">
      <c r="A47" s="9" t="s">
        <v>17</v>
      </c>
      <c r="B47" s="14">
        <v>26</v>
      </c>
      <c r="C47" s="41">
        <f t="shared" si="0"/>
        <v>8005000</v>
      </c>
      <c r="D47" s="44">
        <v>6343000</v>
      </c>
      <c r="E47" s="44">
        <v>1662000</v>
      </c>
      <c r="F47" s="44">
        <v>26</v>
      </c>
      <c r="G47" s="43">
        <f t="shared" si="1"/>
        <v>3632163.0300000003</v>
      </c>
      <c r="H47" s="44">
        <v>2859329.04</v>
      </c>
      <c r="I47" s="44">
        <v>772833.99</v>
      </c>
      <c r="J47" s="57">
        <f t="shared" si="5"/>
        <v>139698.5780769231</v>
      </c>
    </row>
    <row r="48" spans="1:10" ht="12.75">
      <c r="A48" s="17" t="s">
        <v>18</v>
      </c>
      <c r="B48" s="14"/>
      <c r="C48" s="35">
        <f t="shared" si="0"/>
        <v>2248118.5199999996</v>
      </c>
      <c r="D48" s="38">
        <v>2137508.51</v>
      </c>
      <c r="E48" s="38">
        <v>110610.01</v>
      </c>
      <c r="F48" s="38"/>
      <c r="G48" s="36">
        <f t="shared" si="1"/>
        <v>1133843.15</v>
      </c>
      <c r="H48" s="38">
        <v>1071825.42</v>
      </c>
      <c r="I48" s="38">
        <v>62017.73</v>
      </c>
      <c r="J48" s="57"/>
    </row>
    <row r="49" spans="1:10" ht="12.75">
      <c r="A49" s="17" t="s">
        <v>19</v>
      </c>
      <c r="B49" s="53">
        <v>16</v>
      </c>
      <c r="C49" s="41">
        <f t="shared" si="0"/>
        <v>5634000</v>
      </c>
      <c r="D49" s="44">
        <v>4464000</v>
      </c>
      <c r="E49" s="44">
        <v>1170000</v>
      </c>
      <c r="F49" s="44">
        <v>16</v>
      </c>
      <c r="G49" s="43">
        <f t="shared" si="1"/>
        <v>2755920.23</v>
      </c>
      <c r="H49" s="44">
        <v>2215609.12</v>
      </c>
      <c r="I49" s="44">
        <v>540311.11</v>
      </c>
      <c r="J49" s="57">
        <f t="shared" si="5"/>
        <v>172245.014375</v>
      </c>
    </row>
    <row r="50" spans="1:10" ht="12.75">
      <c r="A50" s="17" t="s">
        <v>20</v>
      </c>
      <c r="B50" s="53">
        <v>2</v>
      </c>
      <c r="C50" s="41">
        <f t="shared" si="0"/>
        <v>906000</v>
      </c>
      <c r="D50" s="44">
        <v>718000</v>
      </c>
      <c r="E50" s="44">
        <v>188000</v>
      </c>
      <c r="F50" s="44">
        <v>2</v>
      </c>
      <c r="G50" s="43">
        <f t="shared" si="1"/>
        <v>427172.05</v>
      </c>
      <c r="H50" s="44">
        <v>339365.6</v>
      </c>
      <c r="I50" s="44">
        <v>87806.45</v>
      </c>
      <c r="J50" s="57">
        <f t="shared" si="5"/>
        <v>213586.025</v>
      </c>
    </row>
    <row r="51" spans="1:10" ht="12.75">
      <c r="A51" s="21" t="s">
        <v>21</v>
      </c>
      <c r="B51" s="20">
        <f aca="true" t="shared" si="10" ref="B51:I51">SUM(B41:B50)</f>
        <v>151</v>
      </c>
      <c r="C51" s="35">
        <f t="shared" si="0"/>
        <v>51743118.519999996</v>
      </c>
      <c r="D51" s="39">
        <f>SUM(D41:D50)</f>
        <v>41356508.51</v>
      </c>
      <c r="E51" s="40">
        <f t="shared" si="10"/>
        <v>10386610.01</v>
      </c>
      <c r="F51" s="39">
        <f t="shared" si="10"/>
        <v>151</v>
      </c>
      <c r="G51" s="36">
        <f t="shared" si="1"/>
        <v>23095327.86</v>
      </c>
      <c r="H51" s="39">
        <f t="shared" si="10"/>
        <v>18453115.16</v>
      </c>
      <c r="I51" s="39">
        <f t="shared" si="10"/>
        <v>4642212.7</v>
      </c>
      <c r="J51" s="57">
        <f t="shared" si="5"/>
        <v>152949.1911258278</v>
      </c>
    </row>
    <row r="52" spans="1:10" ht="12.75">
      <c r="A52" s="21"/>
      <c r="B52" s="20"/>
      <c r="C52" s="35">
        <f t="shared" si="0"/>
        <v>0</v>
      </c>
      <c r="D52" s="39"/>
      <c r="E52" s="40"/>
      <c r="F52" s="40"/>
      <c r="G52" s="36">
        <f t="shared" si="1"/>
        <v>0</v>
      </c>
      <c r="H52" s="40"/>
      <c r="I52" s="40"/>
      <c r="J52" s="57"/>
    </row>
    <row r="53" spans="1:10" ht="12.75">
      <c r="A53" s="12" t="s">
        <v>40</v>
      </c>
      <c r="B53" s="52"/>
      <c r="C53" s="35">
        <f t="shared" si="0"/>
        <v>231888.19</v>
      </c>
      <c r="D53" s="38">
        <v>207643.65</v>
      </c>
      <c r="E53" s="38">
        <v>24244.54</v>
      </c>
      <c r="F53" s="37"/>
      <c r="G53" s="36">
        <f t="shared" si="1"/>
        <v>129579.48</v>
      </c>
      <c r="H53" s="38">
        <v>116151.18</v>
      </c>
      <c r="I53" s="38">
        <v>13428.3</v>
      </c>
      <c r="J53" s="57"/>
    </row>
    <row r="54" spans="1:10" ht="12.75">
      <c r="A54" s="17" t="s">
        <v>22</v>
      </c>
      <c r="B54" s="14"/>
      <c r="C54" s="35">
        <f>D54+E54</f>
        <v>2248118.5199999996</v>
      </c>
      <c r="D54" s="38">
        <v>2137508.51</v>
      </c>
      <c r="E54" s="38">
        <v>110610.01</v>
      </c>
      <c r="F54" s="37"/>
      <c r="G54" s="36">
        <f>H54+I54</f>
        <v>1133843.15</v>
      </c>
      <c r="H54" s="38">
        <v>1071825.42</v>
      </c>
      <c r="I54" s="38">
        <v>62017.73</v>
      </c>
      <c r="J54" s="57"/>
    </row>
    <row r="55" spans="1:10" ht="12.75">
      <c r="A55" s="17" t="s">
        <v>48</v>
      </c>
      <c r="B55" s="14"/>
      <c r="C55" s="35">
        <f t="shared" si="0"/>
        <v>661009.0599999999</v>
      </c>
      <c r="D55" s="38">
        <v>631801.2</v>
      </c>
      <c r="E55" s="38">
        <v>29207.86</v>
      </c>
      <c r="F55" s="37"/>
      <c r="G55" s="36">
        <f t="shared" si="1"/>
        <v>186298.78</v>
      </c>
      <c r="H55" s="38">
        <v>169683.41</v>
      </c>
      <c r="I55" s="38">
        <v>16615.37</v>
      </c>
      <c r="J55" s="57"/>
    </row>
    <row r="56" spans="1:10" ht="12.75">
      <c r="A56" s="21" t="s">
        <v>23</v>
      </c>
      <c r="B56" s="51">
        <f aca="true" t="shared" si="11" ref="B56:I56">B54+B53+B55</f>
        <v>0</v>
      </c>
      <c r="C56" s="35">
        <f t="shared" si="0"/>
        <v>3141015.7699999996</v>
      </c>
      <c r="D56" s="39">
        <f>D54+D53+D55</f>
        <v>2976953.3599999994</v>
      </c>
      <c r="E56" s="39">
        <f t="shared" si="11"/>
        <v>164062.40999999997</v>
      </c>
      <c r="F56" s="40">
        <f t="shared" si="11"/>
        <v>0</v>
      </c>
      <c r="G56" s="36">
        <f t="shared" si="1"/>
        <v>1449721.4099999997</v>
      </c>
      <c r="H56" s="39">
        <f t="shared" si="11"/>
        <v>1357660.0099999998</v>
      </c>
      <c r="I56" s="39">
        <f t="shared" si="11"/>
        <v>92061.4</v>
      </c>
      <c r="J56" s="57"/>
    </row>
    <row r="57" spans="1:10" ht="9" customHeight="1">
      <c r="A57" s="21"/>
      <c r="B57" s="20"/>
      <c r="C57" s="35">
        <f t="shared" si="0"/>
        <v>0</v>
      </c>
      <c r="D57" s="39"/>
      <c r="E57" s="39"/>
      <c r="F57" s="40"/>
      <c r="G57" s="36">
        <f t="shared" si="1"/>
        <v>0</v>
      </c>
      <c r="H57" s="39"/>
      <c r="I57" s="39"/>
      <c r="J57" s="57"/>
    </row>
    <row r="58" spans="1:10" ht="12.75">
      <c r="A58" s="17" t="s">
        <v>24</v>
      </c>
      <c r="B58" s="14"/>
      <c r="C58" s="41">
        <f t="shared" si="0"/>
        <v>11507.17</v>
      </c>
      <c r="D58" s="44">
        <v>9118.2</v>
      </c>
      <c r="E58" s="44">
        <v>2388.97</v>
      </c>
      <c r="F58" s="44"/>
      <c r="G58" s="43">
        <f t="shared" si="1"/>
        <v>11507.17</v>
      </c>
      <c r="H58" s="44">
        <v>9118.2</v>
      </c>
      <c r="I58" s="44">
        <v>2388.97</v>
      </c>
      <c r="J58" s="57"/>
    </row>
    <row r="59" spans="1:10" ht="12.75">
      <c r="A59" s="17" t="s">
        <v>26</v>
      </c>
      <c r="B59" s="14">
        <v>25</v>
      </c>
      <c r="C59" s="41">
        <f t="shared" si="0"/>
        <v>6177000</v>
      </c>
      <c r="D59" s="44">
        <v>4894000</v>
      </c>
      <c r="E59" s="44">
        <v>1283000</v>
      </c>
      <c r="F59" s="44">
        <v>25</v>
      </c>
      <c r="G59" s="43">
        <f t="shared" si="1"/>
        <v>3091313.79</v>
      </c>
      <c r="H59" s="44">
        <v>2461186.02</v>
      </c>
      <c r="I59" s="44">
        <v>630127.77</v>
      </c>
      <c r="J59" s="57">
        <f t="shared" si="5"/>
        <v>123652.5516</v>
      </c>
    </row>
    <row r="60" spans="1:10" ht="12.75">
      <c r="A60" s="17" t="s">
        <v>34</v>
      </c>
      <c r="B60" s="14">
        <v>5</v>
      </c>
      <c r="C60" s="41">
        <f t="shared" si="0"/>
        <v>2629000</v>
      </c>
      <c r="D60" s="44">
        <v>2035000</v>
      </c>
      <c r="E60" s="44">
        <v>594000</v>
      </c>
      <c r="F60" s="44">
        <v>5</v>
      </c>
      <c r="G60" s="43">
        <f t="shared" si="1"/>
        <v>818671.19</v>
      </c>
      <c r="H60" s="44">
        <v>639888</v>
      </c>
      <c r="I60" s="44">
        <v>178783.19</v>
      </c>
      <c r="J60" s="57">
        <f t="shared" si="5"/>
        <v>163734.23799999998</v>
      </c>
    </row>
    <row r="61" spans="1:10" ht="12.75">
      <c r="A61" s="21" t="s">
        <v>25</v>
      </c>
      <c r="B61" s="20">
        <f>B58+B59+B60</f>
        <v>30</v>
      </c>
      <c r="C61" s="40">
        <f aca="true" t="shared" si="12" ref="C61:I61">C58+C59+C60</f>
        <v>8817507.17</v>
      </c>
      <c r="D61" s="39">
        <f t="shared" si="12"/>
        <v>6938118.2</v>
      </c>
      <c r="E61" s="39">
        <f t="shared" si="12"/>
        <v>1879388.97</v>
      </c>
      <c r="F61" s="39">
        <f t="shared" si="12"/>
        <v>30</v>
      </c>
      <c r="G61" s="40">
        <f t="shared" si="12"/>
        <v>3921492.15</v>
      </c>
      <c r="H61" s="39">
        <f t="shared" si="12"/>
        <v>3110192.22</v>
      </c>
      <c r="I61" s="39">
        <f t="shared" si="12"/>
        <v>811299.9299999999</v>
      </c>
      <c r="J61" s="57">
        <f t="shared" si="5"/>
        <v>130716.405</v>
      </c>
    </row>
    <row r="62" spans="1:10" ht="12.75">
      <c r="A62" s="12" t="s">
        <v>49</v>
      </c>
      <c r="B62" s="14">
        <v>11</v>
      </c>
      <c r="C62" s="41">
        <f>D62+E62</f>
        <v>1393294.55</v>
      </c>
      <c r="D62" s="44">
        <v>1105081.07</v>
      </c>
      <c r="E62" s="44">
        <v>288213.48</v>
      </c>
      <c r="F62" s="44">
        <v>7</v>
      </c>
      <c r="G62" s="43">
        <f>H62+I62</f>
        <v>394604.69</v>
      </c>
      <c r="H62" s="44">
        <v>312682.01</v>
      </c>
      <c r="I62" s="44">
        <v>81922.68</v>
      </c>
      <c r="J62" s="57">
        <f t="shared" si="5"/>
        <v>56372.09857142857</v>
      </c>
    </row>
    <row r="63" spans="1:10" ht="12.75">
      <c r="A63" s="21" t="s">
        <v>27</v>
      </c>
      <c r="B63" s="51">
        <f>B10+B20+B27+B37+B51+B56+B61+B62</f>
        <v>2946</v>
      </c>
      <c r="C63" s="35">
        <f t="shared" si="0"/>
        <v>366635716.64</v>
      </c>
      <c r="D63" s="39">
        <f aca="true" t="shared" si="13" ref="D63:I63">D10+D20+D27+D37+D51+D56+D61+D62</f>
        <v>291169376.84</v>
      </c>
      <c r="E63" s="39">
        <f t="shared" si="13"/>
        <v>75466339.8</v>
      </c>
      <c r="F63" s="39">
        <f t="shared" si="13"/>
        <v>2940</v>
      </c>
      <c r="G63" s="40">
        <f t="shared" si="13"/>
        <v>189881866.55</v>
      </c>
      <c r="H63" s="39">
        <f t="shared" si="13"/>
        <v>151015800.95999995</v>
      </c>
      <c r="I63" s="39">
        <f t="shared" si="13"/>
        <v>38866065.59</v>
      </c>
      <c r="J63" s="57">
        <f t="shared" si="5"/>
        <v>64585.66889455783</v>
      </c>
    </row>
    <row r="64" spans="1:10" ht="12.75">
      <c r="A64" s="19" t="s">
        <v>51</v>
      </c>
      <c r="B64" s="51">
        <f>B63-B51</f>
        <v>2795</v>
      </c>
      <c r="C64" s="35">
        <f t="shared" si="0"/>
        <v>314892598.12</v>
      </c>
      <c r="D64" s="39">
        <f>D63-D51</f>
        <v>249812868.32999998</v>
      </c>
      <c r="E64" s="39">
        <f>E63-E51</f>
        <v>65079729.79</v>
      </c>
      <c r="F64" s="39">
        <f>F63-F51</f>
        <v>2789</v>
      </c>
      <c r="G64" s="36">
        <f t="shared" si="1"/>
        <v>166786538.68999994</v>
      </c>
      <c r="H64" s="39">
        <f>H63-H51</f>
        <v>132562685.79999995</v>
      </c>
      <c r="I64" s="39">
        <f>I63-I51</f>
        <v>34223852.89</v>
      </c>
      <c r="J64" s="57">
        <f t="shared" si="5"/>
        <v>59801.55564359984</v>
      </c>
    </row>
    <row r="65" spans="1:10" ht="12.75">
      <c r="A65" s="17" t="s">
        <v>50</v>
      </c>
      <c r="B65" s="54">
        <v>1139</v>
      </c>
      <c r="C65" s="35">
        <f t="shared" si="0"/>
        <v>96616000</v>
      </c>
      <c r="D65" s="56">
        <v>76558000</v>
      </c>
      <c r="E65" s="56">
        <v>20058000</v>
      </c>
      <c r="F65" s="56">
        <v>1105</v>
      </c>
      <c r="G65" s="36">
        <f t="shared" si="1"/>
        <v>47259687</v>
      </c>
      <c r="H65" s="56">
        <v>34487387</v>
      </c>
      <c r="I65" s="56">
        <v>12772300</v>
      </c>
      <c r="J65" s="57">
        <f t="shared" si="5"/>
        <v>42768.94751131222</v>
      </c>
    </row>
    <row r="66" spans="1:10" ht="12.75">
      <c r="A66" s="7" t="s">
        <v>52</v>
      </c>
      <c r="B66" s="55">
        <f>B63+B65</f>
        <v>4085</v>
      </c>
      <c r="C66" s="15">
        <f t="shared" si="0"/>
        <v>463251716.64</v>
      </c>
      <c r="D66" s="55">
        <f aca="true" t="shared" si="14" ref="D66:I66">D63+D65</f>
        <v>367727376.84</v>
      </c>
      <c r="E66" s="55">
        <f t="shared" si="14"/>
        <v>95524339.8</v>
      </c>
      <c r="F66" s="55">
        <f t="shared" si="14"/>
        <v>4045</v>
      </c>
      <c r="G66" s="16">
        <f t="shared" si="1"/>
        <v>237141553.54999995</v>
      </c>
      <c r="H66" s="55">
        <f t="shared" si="14"/>
        <v>185503187.95999995</v>
      </c>
      <c r="I66" s="55">
        <f t="shared" si="14"/>
        <v>51638365.59</v>
      </c>
      <c r="J66" s="57">
        <f t="shared" si="5"/>
        <v>58625.84760197774</v>
      </c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</sheetData>
  <sheetProtection/>
  <mergeCells count="12">
    <mergeCell ref="A1:I2"/>
    <mergeCell ref="A4:A7"/>
    <mergeCell ref="B4:B5"/>
    <mergeCell ref="C4:C8"/>
    <mergeCell ref="D4:E4"/>
    <mergeCell ref="F4:F8"/>
    <mergeCell ref="G4:G8"/>
    <mergeCell ref="H4:I4"/>
    <mergeCell ref="D5:D7"/>
    <mergeCell ref="E5:E7"/>
    <mergeCell ref="H5:H7"/>
    <mergeCell ref="I5:I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13.125" style="2" customWidth="1"/>
    <col min="2" max="2" width="6.25390625" style="2" customWidth="1"/>
    <col min="3" max="3" width="10.125" style="2" customWidth="1"/>
    <col min="4" max="4" width="9.625" style="2" customWidth="1"/>
    <col min="5" max="5" width="7.125" style="2" customWidth="1"/>
    <col min="6" max="6" width="9.75390625" style="2" customWidth="1"/>
    <col min="7" max="7" width="9.25390625" style="2" customWidth="1"/>
    <col min="8" max="8" width="12.375" style="2" customWidth="1"/>
    <col min="9" max="9" width="11.625" style="2" customWidth="1"/>
    <col min="10" max="10" width="10.125" style="2" customWidth="1"/>
    <col min="11" max="11" width="12.00390625" style="2" customWidth="1"/>
    <col min="12" max="12" width="12.875" style="2" customWidth="1"/>
    <col min="13" max="13" width="10.625" style="2" customWidth="1"/>
    <col min="14" max="14" width="8.875" style="2" customWidth="1"/>
    <col min="15" max="15" width="9.75390625" style="2" customWidth="1"/>
    <col min="16" max="16" width="9.25390625" style="2" customWidth="1"/>
    <col min="17" max="17" width="8.00390625" style="2" customWidth="1"/>
    <col min="18" max="18" width="9.625" style="2" customWidth="1"/>
    <col min="19" max="19" width="9.875" style="2" customWidth="1"/>
    <col min="20" max="20" width="13.00390625" style="2" customWidth="1"/>
    <col min="21" max="16384" width="9.125" style="2" customWidth="1"/>
  </cols>
  <sheetData>
    <row r="2" spans="1:19" ht="19.5" customHeight="1">
      <c r="A2" s="152" t="s">
        <v>63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23.25" customHeight="1">
      <c r="A3" s="153" t="s">
        <v>64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22.5" customHeight="1">
      <c r="A4" s="154" t="s">
        <v>65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19" ht="15">
      <c r="A5" s="153" t="s">
        <v>66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19" ht="1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8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 t="s">
        <v>29</v>
      </c>
    </row>
    <row r="11" spans="1:19" ht="27" customHeight="1">
      <c r="A11" s="146" t="s">
        <v>67</v>
      </c>
      <c r="B11" s="140" t="s">
        <v>89</v>
      </c>
      <c r="C11" s="141"/>
      <c r="D11" s="142"/>
      <c r="E11" s="140" t="s">
        <v>88</v>
      </c>
      <c r="F11" s="141"/>
      <c r="G11" s="142"/>
      <c r="H11" s="137" t="s">
        <v>87</v>
      </c>
      <c r="I11" s="138"/>
      <c r="J11" s="138"/>
      <c r="K11" s="138"/>
      <c r="L11" s="138"/>
      <c r="M11" s="139"/>
      <c r="N11" s="149" t="s">
        <v>90</v>
      </c>
      <c r="O11" s="150"/>
      <c r="P11" s="150"/>
      <c r="Q11" s="150"/>
      <c r="R11" s="150"/>
      <c r="S11" s="151"/>
    </row>
    <row r="12" spans="1:19" ht="18" customHeight="1">
      <c r="A12" s="147"/>
      <c r="B12" s="143" t="s">
        <v>69</v>
      </c>
      <c r="C12" s="145" t="s">
        <v>91</v>
      </c>
      <c r="D12" s="145"/>
      <c r="E12" s="143" t="s">
        <v>69</v>
      </c>
      <c r="F12" s="145" t="s">
        <v>91</v>
      </c>
      <c r="G12" s="145"/>
      <c r="H12" s="149" t="s">
        <v>83</v>
      </c>
      <c r="I12" s="150"/>
      <c r="J12" s="151"/>
      <c r="K12" s="149" t="s">
        <v>84</v>
      </c>
      <c r="L12" s="150"/>
      <c r="M12" s="151"/>
      <c r="N12" s="149" t="s">
        <v>83</v>
      </c>
      <c r="O12" s="150"/>
      <c r="P12" s="151"/>
      <c r="Q12" s="145" t="s">
        <v>84</v>
      </c>
      <c r="R12" s="145"/>
      <c r="S12" s="145"/>
    </row>
    <row r="13" spans="1:19" ht="37.5" customHeight="1">
      <c r="A13" s="148"/>
      <c r="B13" s="144"/>
      <c r="C13" s="105" t="s">
        <v>93</v>
      </c>
      <c r="D13" s="104" t="s">
        <v>92</v>
      </c>
      <c r="E13" s="144"/>
      <c r="F13" s="105" t="s">
        <v>93</v>
      </c>
      <c r="G13" s="104" t="s">
        <v>92</v>
      </c>
      <c r="H13" s="106" t="s">
        <v>69</v>
      </c>
      <c r="I13" s="105" t="s">
        <v>93</v>
      </c>
      <c r="J13" s="104" t="s">
        <v>92</v>
      </c>
      <c r="K13" s="106" t="s">
        <v>69</v>
      </c>
      <c r="L13" s="105" t="s">
        <v>93</v>
      </c>
      <c r="M13" s="104" t="s">
        <v>92</v>
      </c>
      <c r="N13" s="106" t="s">
        <v>69</v>
      </c>
      <c r="O13" s="105" t="s">
        <v>93</v>
      </c>
      <c r="P13" s="104" t="s">
        <v>92</v>
      </c>
      <c r="Q13" s="106" t="s">
        <v>69</v>
      </c>
      <c r="R13" s="105" t="s">
        <v>93</v>
      </c>
      <c r="S13" s="104" t="s">
        <v>92</v>
      </c>
    </row>
    <row r="14" spans="1:20" ht="12.75">
      <c r="A14" s="107" t="s">
        <v>70</v>
      </c>
      <c r="B14" s="52">
        <v>2276</v>
      </c>
      <c r="C14" s="52">
        <f>B14-D14</f>
        <v>2259</v>
      </c>
      <c r="D14" s="52">
        <v>17</v>
      </c>
      <c r="E14" s="52">
        <v>2278</v>
      </c>
      <c r="F14" s="52">
        <f>E14-G14</f>
        <v>2259</v>
      </c>
      <c r="G14" s="52">
        <v>19</v>
      </c>
      <c r="H14" s="38">
        <v>192091015.7</v>
      </c>
      <c r="I14" s="38">
        <f>H14-J14</f>
        <v>186609015.7</v>
      </c>
      <c r="J14" s="38">
        <v>5482000</v>
      </c>
      <c r="K14" s="38">
        <v>138766103.7</v>
      </c>
      <c r="L14" s="38">
        <f>K14-M14</f>
        <v>135590628.6</v>
      </c>
      <c r="M14" s="38">
        <v>3175475.1</v>
      </c>
      <c r="N14" s="38">
        <f>H14/E14</f>
        <v>84324.41426690079</v>
      </c>
      <c r="O14" s="38">
        <f>I14/F14</f>
        <v>82606.91266046923</v>
      </c>
      <c r="P14" s="38">
        <f>J14/G14</f>
        <v>288526.3157894737</v>
      </c>
      <c r="Q14" s="108">
        <f>K14/B14</f>
        <v>60969.28985061511</v>
      </c>
      <c r="R14" s="108">
        <f>L14/C14</f>
        <v>60022.41195219123</v>
      </c>
      <c r="S14" s="108">
        <f>M14/D14</f>
        <v>186792.65294117646</v>
      </c>
      <c r="T14" s="80"/>
    </row>
    <row r="15" spans="1:19" ht="12.75">
      <c r="A15" s="107" t="s">
        <v>71</v>
      </c>
      <c r="B15" s="52">
        <v>147</v>
      </c>
      <c r="C15" s="52">
        <f aca="true" t="shared" si="0" ref="C15:C20">B15-D15</f>
        <v>145</v>
      </c>
      <c r="D15" s="52">
        <v>2</v>
      </c>
      <c r="E15" s="52">
        <v>147</v>
      </c>
      <c r="F15" s="52">
        <f aca="true" t="shared" si="1" ref="F15:F20">E15-G15</f>
        <v>145</v>
      </c>
      <c r="G15" s="52">
        <v>2</v>
      </c>
      <c r="H15" s="38">
        <v>14404900</v>
      </c>
      <c r="I15" s="38">
        <f aca="true" t="shared" si="2" ref="I15:I20">H15-J15</f>
        <v>13608750</v>
      </c>
      <c r="J15" s="38">
        <v>796150</v>
      </c>
      <c r="K15" s="38">
        <v>10361066.6</v>
      </c>
      <c r="L15" s="38">
        <f aca="true" t="shared" si="3" ref="L15:L20">K15-M15</f>
        <v>9789326.36</v>
      </c>
      <c r="M15" s="38">
        <v>571740.24</v>
      </c>
      <c r="N15" s="38">
        <f>H15/E15</f>
        <v>97992.51700680272</v>
      </c>
      <c r="O15" s="38">
        <f aca="true" t="shared" si="4" ref="O15:O20">I15/F15</f>
        <v>93853.44827586207</v>
      </c>
      <c r="P15" s="38">
        <f aca="true" t="shared" si="5" ref="P15:P20">J15/G15</f>
        <v>398075</v>
      </c>
      <c r="Q15" s="108">
        <f aca="true" t="shared" si="6" ref="Q15:Q20">K15/B15</f>
        <v>70483.4462585034</v>
      </c>
      <c r="R15" s="108">
        <f aca="true" t="shared" si="7" ref="R15:R20">L15/C15</f>
        <v>67512.5955862069</v>
      </c>
      <c r="S15" s="108">
        <f aca="true" t="shared" si="8" ref="S15:S20">M15/D15</f>
        <v>285870.12</v>
      </c>
    </row>
    <row r="16" spans="1:19" ht="24.75" customHeight="1">
      <c r="A16" s="109" t="s">
        <v>81</v>
      </c>
      <c r="B16" s="52">
        <v>1430</v>
      </c>
      <c r="C16" s="52">
        <f t="shared" si="0"/>
        <v>1428</v>
      </c>
      <c r="D16" s="52">
        <v>2</v>
      </c>
      <c r="E16" s="52">
        <v>1464</v>
      </c>
      <c r="F16" s="52">
        <f t="shared" si="1"/>
        <v>1462</v>
      </c>
      <c r="G16" s="52">
        <v>2</v>
      </c>
      <c r="H16" s="110">
        <f>H17+H18</f>
        <v>116150300</v>
      </c>
      <c r="I16" s="38">
        <f t="shared" si="2"/>
        <v>115382300</v>
      </c>
      <c r="J16" s="110">
        <f>J17+J18</f>
        <v>768000</v>
      </c>
      <c r="K16" s="110">
        <f>K17+K18</f>
        <v>62589665.5</v>
      </c>
      <c r="L16" s="38">
        <f t="shared" si="3"/>
        <v>61997604.9</v>
      </c>
      <c r="M16" s="110">
        <f>M17+M18</f>
        <v>592060.6</v>
      </c>
      <c r="N16" s="38">
        <f>H16/E16</f>
        <v>79337.63661202186</v>
      </c>
      <c r="O16" s="38">
        <f t="shared" si="4"/>
        <v>78920.86183310533</v>
      </c>
      <c r="P16" s="38">
        <f t="shared" si="5"/>
        <v>384000</v>
      </c>
      <c r="Q16" s="108">
        <f t="shared" si="6"/>
        <v>43768.996853146855</v>
      </c>
      <c r="R16" s="108">
        <f t="shared" si="7"/>
        <v>43415.68970588235</v>
      </c>
      <c r="S16" s="108">
        <f t="shared" si="8"/>
        <v>296030.3</v>
      </c>
    </row>
    <row r="17" spans="1:19" ht="25.5" customHeight="1">
      <c r="A17" s="109" t="s">
        <v>82</v>
      </c>
      <c r="B17" s="52">
        <v>325</v>
      </c>
      <c r="C17" s="52">
        <f t="shared" si="0"/>
        <v>323</v>
      </c>
      <c r="D17" s="52">
        <v>2</v>
      </c>
      <c r="E17" s="52">
        <v>325</v>
      </c>
      <c r="F17" s="52">
        <f t="shared" si="1"/>
        <v>323</v>
      </c>
      <c r="G17" s="52">
        <v>2</v>
      </c>
      <c r="H17" s="38">
        <v>39592300</v>
      </c>
      <c r="I17" s="38">
        <f t="shared" si="2"/>
        <v>38824300</v>
      </c>
      <c r="J17" s="38">
        <v>768000</v>
      </c>
      <c r="K17" s="38">
        <v>28102278.5</v>
      </c>
      <c r="L17" s="38">
        <f t="shared" si="3"/>
        <v>27510217.9</v>
      </c>
      <c r="M17" s="38">
        <v>592060.6</v>
      </c>
      <c r="N17" s="38">
        <f>H17/E17</f>
        <v>121822.46153846153</v>
      </c>
      <c r="O17" s="38">
        <f t="shared" si="4"/>
        <v>120199.07120743034</v>
      </c>
      <c r="P17" s="38">
        <f t="shared" si="5"/>
        <v>384000</v>
      </c>
      <c r="Q17" s="108">
        <f t="shared" si="6"/>
        <v>86468.54923076923</v>
      </c>
      <c r="R17" s="108">
        <f t="shared" si="7"/>
        <v>85170.953250774</v>
      </c>
      <c r="S17" s="108">
        <f t="shared" si="8"/>
        <v>296030.3</v>
      </c>
    </row>
    <row r="18" spans="1:19" ht="12.75">
      <c r="A18" s="107" t="s">
        <v>74</v>
      </c>
      <c r="B18" s="52">
        <v>1105</v>
      </c>
      <c r="C18" s="52">
        <f t="shared" si="0"/>
        <v>1105</v>
      </c>
      <c r="D18" s="52"/>
      <c r="E18" s="52">
        <v>1139</v>
      </c>
      <c r="F18" s="52">
        <f t="shared" si="1"/>
        <v>1139</v>
      </c>
      <c r="G18" s="52"/>
      <c r="H18" s="38">
        <v>76558000</v>
      </c>
      <c r="I18" s="38">
        <f t="shared" si="2"/>
        <v>76558000</v>
      </c>
      <c r="J18" s="38"/>
      <c r="K18" s="38">
        <v>34487387</v>
      </c>
      <c r="L18" s="38">
        <f t="shared" si="3"/>
        <v>34487387</v>
      </c>
      <c r="M18" s="111"/>
      <c r="N18" s="38">
        <f>H18/E18</f>
        <v>67215.10096575944</v>
      </c>
      <c r="O18" s="38">
        <f t="shared" si="4"/>
        <v>67215.10096575944</v>
      </c>
      <c r="P18" s="38"/>
      <c r="Q18" s="108">
        <f t="shared" si="6"/>
        <v>31210.304977375567</v>
      </c>
      <c r="R18" s="108">
        <f t="shared" si="7"/>
        <v>31210.304977375567</v>
      </c>
      <c r="S18" s="108"/>
    </row>
    <row r="19" spans="1:19" ht="12.75">
      <c r="A19" s="107"/>
      <c r="B19" s="112"/>
      <c r="C19" s="52"/>
      <c r="D19" s="112"/>
      <c r="E19" s="112"/>
      <c r="F19" s="52"/>
      <c r="G19" s="112"/>
      <c r="H19" s="112"/>
      <c r="I19" s="38"/>
      <c r="J19" s="112"/>
      <c r="K19" s="111"/>
      <c r="L19" s="38"/>
      <c r="M19" s="111"/>
      <c r="N19" s="38"/>
      <c r="O19" s="38"/>
      <c r="P19" s="38"/>
      <c r="Q19" s="108"/>
      <c r="R19" s="108"/>
      <c r="S19" s="108"/>
    </row>
    <row r="20" spans="1:19" ht="12.75">
      <c r="A20" s="107" t="s">
        <v>78</v>
      </c>
      <c r="B20" s="112">
        <f aca="true" t="shared" si="9" ref="B20:M20">B14+B15+B16</f>
        <v>3853</v>
      </c>
      <c r="C20" s="52">
        <f t="shared" si="0"/>
        <v>3832</v>
      </c>
      <c r="D20" s="112">
        <f t="shared" si="9"/>
        <v>21</v>
      </c>
      <c r="E20" s="112">
        <f t="shared" si="9"/>
        <v>3889</v>
      </c>
      <c r="F20" s="52">
        <f t="shared" si="1"/>
        <v>3866</v>
      </c>
      <c r="G20" s="112">
        <f>G14+G15+G16</f>
        <v>23</v>
      </c>
      <c r="H20" s="113">
        <f t="shared" si="9"/>
        <v>322646215.7</v>
      </c>
      <c r="I20" s="38">
        <f t="shared" si="2"/>
        <v>315600065.7</v>
      </c>
      <c r="J20" s="114">
        <f t="shared" si="9"/>
        <v>7046150</v>
      </c>
      <c r="K20" s="113">
        <f t="shared" si="9"/>
        <v>211716835.79999998</v>
      </c>
      <c r="L20" s="38">
        <f t="shared" si="3"/>
        <v>207377559.85999998</v>
      </c>
      <c r="M20" s="113">
        <f t="shared" si="9"/>
        <v>4339275.9399999995</v>
      </c>
      <c r="N20" s="38">
        <f>H20/E20</f>
        <v>82963.79935716122</v>
      </c>
      <c r="O20" s="38">
        <f t="shared" si="4"/>
        <v>81634.78160889808</v>
      </c>
      <c r="P20" s="38">
        <f t="shared" si="5"/>
        <v>306354.347826087</v>
      </c>
      <c r="Q20" s="108">
        <f t="shared" si="6"/>
        <v>54948.56885543732</v>
      </c>
      <c r="R20" s="108">
        <f t="shared" si="7"/>
        <v>54117.31729123173</v>
      </c>
      <c r="S20" s="108">
        <f t="shared" si="8"/>
        <v>206632.1876190476</v>
      </c>
    </row>
    <row r="21" spans="1:19" ht="12.75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</row>
    <row r="22" spans="1:19" ht="12.7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4" spans="1:4" ht="33" customHeight="1">
      <c r="A24" s="2" t="s">
        <v>77</v>
      </c>
      <c r="B24" s="50"/>
      <c r="C24" s="50"/>
      <c r="D24" s="50"/>
    </row>
  </sheetData>
  <sheetProtection/>
  <mergeCells count="17">
    <mergeCell ref="A11:A13"/>
    <mergeCell ref="N11:S11"/>
    <mergeCell ref="H12:J12"/>
    <mergeCell ref="K12:M12"/>
    <mergeCell ref="N12:P12"/>
    <mergeCell ref="A2:S2"/>
    <mergeCell ref="A3:S3"/>
    <mergeCell ref="A4:S4"/>
    <mergeCell ref="A5:S5"/>
    <mergeCell ref="Q12:S12"/>
    <mergeCell ref="H11:M11"/>
    <mergeCell ref="B11:D11"/>
    <mergeCell ref="B12:B13"/>
    <mergeCell ref="C12:D12"/>
    <mergeCell ref="E11:G11"/>
    <mergeCell ref="E12:E13"/>
    <mergeCell ref="F12:G12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34.375" style="2" customWidth="1"/>
    <col min="2" max="2" width="23.625" style="2" customWidth="1"/>
    <col min="3" max="3" width="18.625" style="2" customWidth="1"/>
    <col min="4" max="4" width="19.625" style="2" customWidth="1"/>
    <col min="5" max="5" width="25.25390625" style="2" customWidth="1"/>
    <col min="6" max="16384" width="9.125" style="2" customWidth="1"/>
  </cols>
  <sheetData>
    <row r="2" spans="1:5" ht="12.75">
      <c r="A2" s="155" t="s">
        <v>63</v>
      </c>
      <c r="B2" s="155"/>
      <c r="C2" s="155"/>
      <c r="D2" s="155"/>
      <c r="E2" s="155"/>
    </row>
    <row r="3" spans="1:5" ht="12.75">
      <c r="A3" s="155" t="s">
        <v>64</v>
      </c>
      <c r="B3" s="155"/>
      <c r="C3" s="155"/>
      <c r="D3" s="155"/>
      <c r="E3" s="155"/>
    </row>
    <row r="4" spans="1:5" ht="22.5" customHeight="1">
      <c r="A4" s="156" t="s">
        <v>65</v>
      </c>
      <c r="B4" s="156"/>
      <c r="C4" s="156"/>
      <c r="D4" s="156"/>
      <c r="E4" s="156"/>
    </row>
    <row r="5" spans="1:5" ht="12.75">
      <c r="A5" s="155" t="s">
        <v>66</v>
      </c>
      <c r="B5" s="155"/>
      <c r="C5" s="155"/>
      <c r="D5" s="155"/>
      <c r="E5" s="155"/>
    </row>
    <row r="6" spans="1:5" ht="12.75">
      <c r="A6" s="47"/>
      <c r="B6" s="47"/>
      <c r="C6" s="47"/>
      <c r="D6" s="47"/>
      <c r="E6" s="47"/>
    </row>
    <row r="7" spans="2:5" ht="12.75">
      <c r="B7" s="47"/>
      <c r="C7" s="47"/>
      <c r="D7" s="47"/>
      <c r="E7" s="47" t="s">
        <v>29</v>
      </c>
    </row>
    <row r="8" spans="1:5" ht="25.5" customHeight="1">
      <c r="A8" s="157" t="s">
        <v>67</v>
      </c>
      <c r="B8" s="48" t="s">
        <v>32</v>
      </c>
      <c r="C8" s="48" t="s">
        <v>68</v>
      </c>
      <c r="D8" s="48" t="s">
        <v>75</v>
      </c>
      <c r="E8" s="49" t="s">
        <v>76</v>
      </c>
    </row>
    <row r="9" spans="1:5" ht="12.75">
      <c r="A9" s="158"/>
      <c r="B9" s="24" t="s">
        <v>69</v>
      </c>
      <c r="C9" s="24" t="s">
        <v>69</v>
      </c>
      <c r="D9" s="24" t="s">
        <v>69</v>
      </c>
      <c r="E9" s="24" t="s">
        <v>69</v>
      </c>
    </row>
    <row r="10" spans="1:5" ht="12.75">
      <c r="A10" s="25" t="s">
        <v>70</v>
      </c>
      <c r="B10" s="24">
        <v>2279</v>
      </c>
      <c r="C10" s="24">
        <v>2281</v>
      </c>
      <c r="D10" s="59">
        <v>234538780</v>
      </c>
      <c r="E10" s="62">
        <f>D10/C10</f>
        <v>102822.7882507672</v>
      </c>
    </row>
    <row r="11" spans="1:5" ht="12.75">
      <c r="A11" s="25" t="s">
        <v>71</v>
      </c>
      <c r="B11" s="24">
        <v>145</v>
      </c>
      <c r="C11" s="24">
        <v>145</v>
      </c>
      <c r="D11" s="59">
        <v>16854000</v>
      </c>
      <c r="E11" s="62">
        <f>D11/C11</f>
        <v>116234.4827586207</v>
      </c>
    </row>
    <row r="12" spans="1:5" ht="12.75">
      <c r="A12" s="25" t="s">
        <v>72</v>
      </c>
      <c r="B12" s="24">
        <v>1428</v>
      </c>
      <c r="C12" s="24">
        <v>1462</v>
      </c>
      <c r="D12" s="59">
        <f>D13+D14</f>
        <v>145596000</v>
      </c>
      <c r="E12" s="62">
        <f>D12/C12</f>
        <v>99586.86730506156</v>
      </c>
    </row>
    <row r="13" spans="1:5" ht="12.75">
      <c r="A13" s="25" t="s">
        <v>73</v>
      </c>
      <c r="B13" s="24">
        <v>323</v>
      </c>
      <c r="C13" s="24">
        <v>323</v>
      </c>
      <c r="D13" s="59">
        <v>48980000</v>
      </c>
      <c r="E13" s="62">
        <f>D13/C13</f>
        <v>151640.866873065</v>
      </c>
    </row>
    <row r="14" spans="1:5" ht="12.75">
      <c r="A14" s="25" t="s">
        <v>74</v>
      </c>
      <c r="B14" s="24">
        <v>1105</v>
      </c>
      <c r="C14" s="24">
        <v>1139</v>
      </c>
      <c r="D14" s="59">
        <v>96616000</v>
      </c>
      <c r="E14" s="62">
        <f>D14/C14</f>
        <v>84825.2853380158</v>
      </c>
    </row>
    <row r="15" spans="1:5" ht="12.75">
      <c r="A15" s="25"/>
      <c r="B15" s="24"/>
      <c r="C15" s="24"/>
      <c r="D15" s="24"/>
      <c r="E15" s="24"/>
    </row>
    <row r="16" spans="1:5" ht="12.75">
      <c r="A16" s="25" t="s">
        <v>78</v>
      </c>
      <c r="B16" s="24">
        <f>B10+B11+B12</f>
        <v>3852</v>
      </c>
      <c r="C16" s="24">
        <f>C10+C11+C12</f>
        <v>3888</v>
      </c>
      <c r="D16" s="59">
        <f>D10+D11+D12</f>
        <v>396988780</v>
      </c>
      <c r="E16" s="62">
        <f>D16/C16</f>
        <v>102106.16769547325</v>
      </c>
    </row>
    <row r="17" spans="1:5" ht="12.75">
      <c r="A17" s="60"/>
      <c r="B17" s="61"/>
      <c r="C17" s="61"/>
      <c r="D17" s="61"/>
      <c r="E17" s="61"/>
    </row>
    <row r="18" spans="1:5" ht="12.75">
      <c r="A18" s="60"/>
      <c r="B18" s="61"/>
      <c r="C18" s="61"/>
      <c r="D18" s="61"/>
      <c r="E18" s="61"/>
    </row>
    <row r="20" spans="1:2" ht="33" customHeight="1">
      <c r="A20" s="2" t="s">
        <v>77</v>
      </c>
      <c r="B20" s="50"/>
    </row>
  </sheetData>
  <sheetProtection/>
  <mergeCells count="5">
    <mergeCell ref="A3:E3"/>
    <mergeCell ref="A4:E4"/>
    <mergeCell ref="A8:A9"/>
    <mergeCell ref="A2:E2"/>
    <mergeCell ref="A5:E5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50">
      <selection activeCell="A50" sqref="A1:IV16384"/>
    </sheetView>
  </sheetViews>
  <sheetFormatPr defaultColWidth="9.00390625" defaultRowHeight="12.75"/>
  <cols>
    <col min="1" max="1" width="25.125" style="2" customWidth="1"/>
    <col min="2" max="2" width="8.25390625" style="2" customWidth="1"/>
    <col min="3" max="3" width="12.375" style="2" customWidth="1"/>
    <col min="4" max="4" width="11.375" style="2" customWidth="1"/>
    <col min="5" max="5" width="10.75390625" style="2" customWidth="1"/>
    <col min="6" max="6" width="6.875" style="2" customWidth="1"/>
    <col min="7" max="7" width="11.875" style="2" customWidth="1"/>
    <col min="8" max="8" width="12.625" style="2" customWidth="1"/>
    <col min="9" max="9" width="10.75390625" style="2" customWidth="1"/>
    <col min="10" max="16384" width="9.125" style="2" customWidth="1"/>
  </cols>
  <sheetData>
    <row r="1" spans="1:10" ht="11.25" customHeight="1">
      <c r="A1" s="130" t="s">
        <v>61</v>
      </c>
      <c r="B1" s="130"/>
      <c r="C1" s="130"/>
      <c r="D1" s="130"/>
      <c r="E1" s="130"/>
      <c r="F1" s="130"/>
      <c r="G1" s="130"/>
      <c r="H1" s="130"/>
      <c r="I1" s="130"/>
      <c r="J1" s="1"/>
    </row>
    <row r="2" spans="1:10" ht="12.75">
      <c r="A2" s="130"/>
      <c r="B2" s="130"/>
      <c r="C2" s="130"/>
      <c r="D2" s="130"/>
      <c r="E2" s="130"/>
      <c r="F2" s="130"/>
      <c r="G2" s="130"/>
      <c r="H2" s="130"/>
      <c r="I2" s="130"/>
      <c r="J2" s="1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 t="s">
        <v>29</v>
      </c>
      <c r="J3" s="1"/>
    </row>
    <row r="4" spans="1:10" ht="26.25" customHeight="1">
      <c r="A4" s="131" t="s">
        <v>2</v>
      </c>
      <c r="B4" s="134" t="s">
        <v>31</v>
      </c>
      <c r="C4" s="134" t="s">
        <v>53</v>
      </c>
      <c r="D4" s="125" t="s">
        <v>54</v>
      </c>
      <c r="E4" s="126"/>
      <c r="F4" s="122" t="s">
        <v>32</v>
      </c>
      <c r="G4" s="122" t="s">
        <v>55</v>
      </c>
      <c r="H4" s="125" t="s">
        <v>54</v>
      </c>
      <c r="I4" s="126"/>
      <c r="J4" s="1"/>
    </row>
    <row r="5" spans="1:10" ht="11.25" customHeight="1">
      <c r="A5" s="132"/>
      <c r="B5" s="135"/>
      <c r="C5" s="135"/>
      <c r="D5" s="127">
        <v>211</v>
      </c>
      <c r="E5" s="127">
        <v>213</v>
      </c>
      <c r="F5" s="123"/>
      <c r="G5" s="123"/>
      <c r="H5" s="127">
        <f>D5</f>
        <v>211</v>
      </c>
      <c r="I5" s="127">
        <v>213</v>
      </c>
      <c r="J5" s="1"/>
    </row>
    <row r="6" spans="1:10" ht="2.25" customHeight="1" hidden="1">
      <c r="A6" s="132"/>
      <c r="B6" s="3"/>
      <c r="C6" s="135"/>
      <c r="D6" s="128"/>
      <c r="E6" s="128"/>
      <c r="F6" s="123"/>
      <c r="G6" s="123"/>
      <c r="H6" s="128"/>
      <c r="I6" s="128"/>
      <c r="J6" s="1"/>
    </row>
    <row r="7" spans="1:10" ht="12.75" customHeight="1" hidden="1">
      <c r="A7" s="133"/>
      <c r="B7" s="5"/>
      <c r="C7" s="135"/>
      <c r="D7" s="129"/>
      <c r="E7" s="129"/>
      <c r="F7" s="123"/>
      <c r="G7" s="123"/>
      <c r="H7" s="129"/>
      <c r="I7" s="129"/>
      <c r="J7" s="1"/>
    </row>
    <row r="8" spans="1:10" ht="7.5" customHeight="1">
      <c r="A8" s="4"/>
      <c r="B8" s="5"/>
      <c r="C8" s="136"/>
      <c r="D8" s="6"/>
      <c r="E8" s="6"/>
      <c r="F8" s="124"/>
      <c r="G8" s="124"/>
      <c r="H8" s="6"/>
      <c r="I8" s="6"/>
      <c r="J8" s="1"/>
    </row>
    <row r="9" spans="1:10" ht="12.75">
      <c r="A9" s="4"/>
      <c r="B9" s="4"/>
      <c r="C9" s="4"/>
      <c r="D9" s="6"/>
      <c r="E9" s="6"/>
      <c r="F9" s="6"/>
      <c r="G9" s="6"/>
      <c r="H9" s="6"/>
      <c r="I9" s="6"/>
      <c r="J9" s="1"/>
    </row>
    <row r="10" spans="1:10" ht="12.75">
      <c r="A10" s="11" t="s">
        <v>28</v>
      </c>
      <c r="B10" s="15">
        <v>5</v>
      </c>
      <c r="C10" s="41">
        <f>D10+E10</f>
        <v>1168000</v>
      </c>
      <c r="D10" s="43">
        <v>921000</v>
      </c>
      <c r="E10" s="43">
        <v>247000</v>
      </c>
      <c r="F10" s="43">
        <v>5</v>
      </c>
      <c r="G10" s="43">
        <f>H10+I10</f>
        <v>505872</v>
      </c>
      <c r="H10" s="43">
        <v>390104</v>
      </c>
      <c r="I10" s="43">
        <v>115768</v>
      </c>
      <c r="J10" s="57">
        <f>G10/F10</f>
        <v>101174.4</v>
      </c>
    </row>
    <row r="11" spans="1:10" ht="15">
      <c r="A11" s="10"/>
      <c r="B11" s="18"/>
      <c r="C11" s="35"/>
      <c r="D11" s="36"/>
      <c r="E11" s="36"/>
      <c r="F11" s="36"/>
      <c r="G11" s="36"/>
      <c r="H11" s="36"/>
      <c r="I11" s="36"/>
      <c r="J11" s="57"/>
    </row>
    <row r="12" spans="1:13" ht="12.75">
      <c r="A12" s="17" t="s">
        <v>35</v>
      </c>
      <c r="B12" s="14">
        <v>765</v>
      </c>
      <c r="C12" s="35">
        <f aca="true" t="shared" si="0" ref="C12:C66">D12+E12</f>
        <v>63942780.63</v>
      </c>
      <c r="D12" s="42">
        <v>50667715.7</v>
      </c>
      <c r="E12" s="42">
        <v>13275064.93</v>
      </c>
      <c r="F12" s="44">
        <v>765</v>
      </c>
      <c r="G12" s="43">
        <f aca="true" t="shared" si="1" ref="G12:G66">H12+I12</f>
        <v>32053416.35</v>
      </c>
      <c r="H12" s="44">
        <v>25355935.21</v>
      </c>
      <c r="I12" s="44">
        <v>6697481.14</v>
      </c>
      <c r="J12" s="57">
        <f aca="true" t="shared" si="2" ref="J12:J18">G12/F12</f>
        <v>41899.890653594775</v>
      </c>
      <c r="K12" s="67"/>
      <c r="L12" s="67"/>
      <c r="M12" s="67"/>
    </row>
    <row r="13" spans="1:10" ht="12.75">
      <c r="A13" s="17" t="s">
        <v>36</v>
      </c>
      <c r="B13" s="14">
        <v>1147</v>
      </c>
      <c r="C13" s="35">
        <f t="shared" si="0"/>
        <v>125699000</v>
      </c>
      <c r="D13" s="42">
        <v>99708000</v>
      </c>
      <c r="E13" s="42">
        <v>25991000</v>
      </c>
      <c r="F13" s="44">
        <v>1147</v>
      </c>
      <c r="G13" s="43">
        <f t="shared" si="1"/>
        <v>72541553.7</v>
      </c>
      <c r="H13" s="44">
        <v>57780954.74</v>
      </c>
      <c r="I13" s="44">
        <v>14760598.96</v>
      </c>
      <c r="J13" s="57">
        <f t="shared" si="2"/>
        <v>63244.597820401046</v>
      </c>
    </row>
    <row r="14" spans="1:10" ht="12.75">
      <c r="A14" s="17" t="s">
        <v>37</v>
      </c>
      <c r="B14" s="14">
        <v>237</v>
      </c>
      <c r="C14" s="35">
        <f t="shared" si="0"/>
        <v>22645000</v>
      </c>
      <c r="D14" s="42">
        <v>17944000</v>
      </c>
      <c r="E14" s="42">
        <v>4701000</v>
      </c>
      <c r="F14" s="44">
        <v>235</v>
      </c>
      <c r="G14" s="43">
        <f t="shared" si="1"/>
        <v>12588011.98</v>
      </c>
      <c r="H14" s="44">
        <v>9968940.38</v>
      </c>
      <c r="I14" s="44">
        <v>2619071.6</v>
      </c>
      <c r="J14" s="57">
        <f t="shared" si="2"/>
        <v>53566.008425531916</v>
      </c>
    </row>
    <row r="15" spans="1:10" ht="12.75">
      <c r="A15" s="17" t="s">
        <v>58</v>
      </c>
      <c r="B15" s="14">
        <v>64</v>
      </c>
      <c r="C15" s="35">
        <f t="shared" si="0"/>
        <v>5746000</v>
      </c>
      <c r="D15" s="42">
        <v>4581000</v>
      </c>
      <c r="E15" s="42">
        <v>1165000</v>
      </c>
      <c r="F15" s="44">
        <v>64</v>
      </c>
      <c r="G15" s="43">
        <f t="shared" si="1"/>
        <v>3801430.67</v>
      </c>
      <c r="H15" s="44">
        <v>3057028</v>
      </c>
      <c r="I15" s="44">
        <v>744402.67</v>
      </c>
      <c r="J15" s="57">
        <f t="shared" si="2"/>
        <v>59397.35421875</v>
      </c>
    </row>
    <row r="16" spans="1:10" ht="12.75">
      <c r="A16" s="12" t="s">
        <v>38</v>
      </c>
      <c r="B16" s="14">
        <v>0</v>
      </c>
      <c r="C16" s="41">
        <f t="shared" si="0"/>
        <v>638000</v>
      </c>
      <c r="D16" s="42">
        <v>505000</v>
      </c>
      <c r="E16" s="42">
        <v>133000</v>
      </c>
      <c r="F16" s="44">
        <v>0</v>
      </c>
      <c r="G16" s="43">
        <f t="shared" si="1"/>
        <v>366537.41000000003</v>
      </c>
      <c r="H16" s="44">
        <v>297214.56</v>
      </c>
      <c r="I16" s="44">
        <v>69322.85</v>
      </c>
      <c r="J16" s="57" t="e">
        <f t="shared" si="2"/>
        <v>#DIV/0!</v>
      </c>
    </row>
    <row r="17" spans="1:10" ht="12.75">
      <c r="A17" s="12" t="s">
        <v>39</v>
      </c>
      <c r="B17" s="14">
        <v>14</v>
      </c>
      <c r="C17" s="41">
        <f>D17+E17</f>
        <v>732000</v>
      </c>
      <c r="D17" s="42">
        <v>580000</v>
      </c>
      <c r="E17" s="42">
        <v>152000</v>
      </c>
      <c r="F17" s="44">
        <v>14</v>
      </c>
      <c r="G17" s="43">
        <f t="shared" si="1"/>
        <v>404139</v>
      </c>
      <c r="H17" s="44">
        <v>322942</v>
      </c>
      <c r="I17" s="44">
        <v>81197</v>
      </c>
      <c r="J17" s="57">
        <f t="shared" si="2"/>
        <v>28867.071428571428</v>
      </c>
    </row>
    <row r="18" spans="1:10" ht="12.75">
      <c r="A18" s="12" t="s">
        <v>40</v>
      </c>
      <c r="B18" s="14">
        <v>54</v>
      </c>
      <c r="C18" s="35">
        <f t="shared" si="0"/>
        <v>8289000</v>
      </c>
      <c r="D18" s="42">
        <v>6568000</v>
      </c>
      <c r="E18" s="42">
        <v>1721000</v>
      </c>
      <c r="F18" s="44">
        <v>54</v>
      </c>
      <c r="G18" s="43">
        <f t="shared" si="1"/>
        <v>3799157.5300000003</v>
      </c>
      <c r="H18" s="44">
        <v>3022219.89</v>
      </c>
      <c r="I18" s="44">
        <v>776937.64</v>
      </c>
      <c r="J18" s="57">
        <f t="shared" si="2"/>
        <v>70354.76907407408</v>
      </c>
    </row>
    <row r="19" spans="1:10" ht="12.75">
      <c r="A19" s="12" t="s">
        <v>59</v>
      </c>
      <c r="B19" s="14"/>
      <c r="C19" s="35">
        <f t="shared" si="0"/>
        <v>7352000</v>
      </c>
      <c r="D19" s="42">
        <v>5826000</v>
      </c>
      <c r="E19" s="42">
        <v>1526000</v>
      </c>
      <c r="F19" s="44"/>
      <c r="G19" s="43">
        <f t="shared" si="1"/>
        <v>4171943.04</v>
      </c>
      <c r="H19" s="44">
        <v>3287569.42</v>
      </c>
      <c r="I19" s="44">
        <v>884373.62</v>
      </c>
      <c r="J19" s="57"/>
    </row>
    <row r="20" spans="1:10" ht="12.75">
      <c r="A20" s="8" t="s">
        <v>10</v>
      </c>
      <c r="B20" s="20">
        <f>B12+B13+B14+B16+B17+B18+B15</f>
        <v>2281</v>
      </c>
      <c r="C20" s="39">
        <f aca="true" t="shared" si="3" ref="C20:I20">C12+C13+C14+C16+C17+C18+C15+C19</f>
        <v>235043780.63</v>
      </c>
      <c r="D20" s="39">
        <f t="shared" si="3"/>
        <v>186379715.7</v>
      </c>
      <c r="E20" s="39">
        <f t="shared" si="3"/>
        <v>48664064.93</v>
      </c>
      <c r="F20" s="39">
        <f t="shared" si="3"/>
        <v>2279</v>
      </c>
      <c r="G20" s="39">
        <f t="shared" si="3"/>
        <v>129726189.68000002</v>
      </c>
      <c r="H20" s="39">
        <f t="shared" si="3"/>
        <v>103092804.2</v>
      </c>
      <c r="I20" s="39">
        <f t="shared" si="3"/>
        <v>26633385.480000008</v>
      </c>
      <c r="J20" s="57">
        <f>G20/F20</f>
        <v>56922.41758666083</v>
      </c>
    </row>
    <row r="21" spans="1:10" ht="12.75">
      <c r="A21" s="17" t="s">
        <v>16</v>
      </c>
      <c r="B21" s="14">
        <v>19</v>
      </c>
      <c r="C21" s="35">
        <f>D21+E21</f>
        <v>6501000</v>
      </c>
      <c r="D21" s="44">
        <v>5152000</v>
      </c>
      <c r="E21" s="44">
        <v>1349000</v>
      </c>
      <c r="F21" s="44">
        <v>19</v>
      </c>
      <c r="G21" s="43">
        <f>H21+I21</f>
        <v>2720436.66</v>
      </c>
      <c r="H21" s="44">
        <v>2080751.77</v>
      </c>
      <c r="I21" s="44">
        <v>639684.89</v>
      </c>
      <c r="J21" s="57">
        <f>G21/F21</f>
        <v>143180.87684210527</v>
      </c>
    </row>
    <row r="22" spans="1:10" ht="12.75">
      <c r="A22" s="46" t="s">
        <v>10</v>
      </c>
      <c r="B22" s="51">
        <f>B20+B21</f>
        <v>2300</v>
      </c>
      <c r="C22" s="22">
        <f aca="true" t="shared" si="4" ref="C22:J22">C20+C21</f>
        <v>241544780.63</v>
      </c>
      <c r="D22" s="51">
        <f t="shared" si="4"/>
        <v>191531715.7</v>
      </c>
      <c r="E22" s="51">
        <f t="shared" si="4"/>
        <v>50013064.93</v>
      </c>
      <c r="F22" s="51">
        <f t="shared" si="4"/>
        <v>2298</v>
      </c>
      <c r="G22" s="22">
        <f t="shared" si="4"/>
        <v>132446626.34000002</v>
      </c>
      <c r="H22" s="51">
        <f t="shared" si="4"/>
        <v>105173555.97</v>
      </c>
      <c r="I22" s="51">
        <f t="shared" si="4"/>
        <v>27273070.37000001</v>
      </c>
      <c r="J22" s="51">
        <f t="shared" si="4"/>
        <v>200103.2944287661</v>
      </c>
    </row>
    <row r="23" spans="1:10" ht="12.75">
      <c r="A23" s="13" t="s">
        <v>41</v>
      </c>
      <c r="B23" s="52">
        <v>76</v>
      </c>
      <c r="C23" s="41">
        <f t="shared" si="0"/>
        <v>8557000</v>
      </c>
      <c r="D23" s="44">
        <v>6807000</v>
      </c>
      <c r="E23" s="44">
        <v>1750000</v>
      </c>
      <c r="F23" s="44">
        <v>76</v>
      </c>
      <c r="G23" s="43">
        <f t="shared" si="1"/>
        <v>4380949.06</v>
      </c>
      <c r="H23" s="44">
        <v>3467536.17</v>
      </c>
      <c r="I23" s="44">
        <v>913412.89</v>
      </c>
      <c r="J23" s="57">
        <f aca="true" t="shared" si="5" ref="J23:J66">G23/F23</f>
        <v>57644.066578947364</v>
      </c>
    </row>
    <row r="24" spans="1:10" ht="12.75">
      <c r="A24" s="13" t="s">
        <v>42</v>
      </c>
      <c r="B24" s="14">
        <v>11</v>
      </c>
      <c r="C24" s="41">
        <f t="shared" si="0"/>
        <v>1232000</v>
      </c>
      <c r="D24" s="44">
        <v>982000</v>
      </c>
      <c r="E24" s="44">
        <v>250000</v>
      </c>
      <c r="F24" s="44">
        <v>11</v>
      </c>
      <c r="G24" s="43">
        <f t="shared" si="1"/>
        <v>570908.6</v>
      </c>
      <c r="H24" s="44">
        <v>443751.72</v>
      </c>
      <c r="I24" s="44">
        <v>127156.88</v>
      </c>
      <c r="J24" s="57">
        <f t="shared" si="5"/>
        <v>51900.781818181815</v>
      </c>
    </row>
    <row r="25" spans="1:10" ht="12.75">
      <c r="A25" s="13" t="s">
        <v>43</v>
      </c>
      <c r="B25" s="14">
        <v>44</v>
      </c>
      <c r="C25" s="41">
        <f t="shared" si="0"/>
        <v>4152000</v>
      </c>
      <c r="D25" s="44">
        <v>3308000</v>
      </c>
      <c r="E25" s="44">
        <v>844000</v>
      </c>
      <c r="F25" s="44">
        <v>44</v>
      </c>
      <c r="G25" s="43">
        <f t="shared" si="1"/>
        <v>2053263.59</v>
      </c>
      <c r="H25" s="44">
        <v>1622544.75</v>
      </c>
      <c r="I25" s="44">
        <v>430718.84</v>
      </c>
      <c r="J25" s="57">
        <f t="shared" si="5"/>
        <v>46665.081590909096</v>
      </c>
    </row>
    <row r="26" spans="1:10" ht="12.75">
      <c r="A26" s="11" t="s">
        <v>40</v>
      </c>
      <c r="B26" s="14">
        <v>14</v>
      </c>
      <c r="C26" s="41">
        <f t="shared" si="0"/>
        <v>2913000</v>
      </c>
      <c r="D26" s="44">
        <v>2308000</v>
      </c>
      <c r="E26" s="44">
        <v>605000</v>
      </c>
      <c r="F26" s="44">
        <v>14</v>
      </c>
      <c r="G26" s="43">
        <f t="shared" si="1"/>
        <v>1307861.66</v>
      </c>
      <c r="H26" s="44">
        <v>1029273.46</v>
      </c>
      <c r="I26" s="44">
        <v>278588.2</v>
      </c>
      <c r="J26" s="57">
        <f t="shared" si="5"/>
        <v>93418.68999999999</v>
      </c>
    </row>
    <row r="27" spans="1:10" ht="12.75">
      <c r="A27" s="46" t="s">
        <v>11</v>
      </c>
      <c r="B27" s="20">
        <f>B24+B25+B23+B26</f>
        <v>145</v>
      </c>
      <c r="C27" s="35">
        <f t="shared" si="0"/>
        <v>16854000</v>
      </c>
      <c r="D27" s="39">
        <f aca="true" t="shared" si="6" ref="D27:I27">D24+D25+D23+D26</f>
        <v>13405000</v>
      </c>
      <c r="E27" s="39">
        <f t="shared" si="6"/>
        <v>3449000</v>
      </c>
      <c r="F27" s="39">
        <f t="shared" si="6"/>
        <v>145</v>
      </c>
      <c r="G27" s="40">
        <f t="shared" si="6"/>
        <v>8312982.91</v>
      </c>
      <c r="H27" s="39">
        <f t="shared" si="6"/>
        <v>6563106.1</v>
      </c>
      <c r="I27" s="39">
        <f t="shared" si="6"/>
        <v>1749876.8099999998</v>
      </c>
      <c r="J27" s="57">
        <f t="shared" si="5"/>
        <v>57330.916620689655</v>
      </c>
    </row>
    <row r="28" spans="1:10" ht="12.75">
      <c r="A28" s="17" t="s">
        <v>15</v>
      </c>
      <c r="B28" s="53">
        <v>2</v>
      </c>
      <c r="C28" s="63">
        <f>D28+E28</f>
        <v>891000</v>
      </c>
      <c r="D28" s="44">
        <v>706000</v>
      </c>
      <c r="E28" s="44">
        <v>185000</v>
      </c>
      <c r="F28" s="44">
        <v>2</v>
      </c>
      <c r="G28" s="43">
        <f>H28+I28</f>
        <v>447142.89999999997</v>
      </c>
      <c r="H28" s="44">
        <v>355331.92</v>
      </c>
      <c r="I28" s="44">
        <v>91810.98</v>
      </c>
      <c r="J28" s="58"/>
    </row>
    <row r="29" spans="1:10" ht="12.75">
      <c r="A29" s="8" t="s">
        <v>11</v>
      </c>
      <c r="B29" s="20">
        <f>B27+B28</f>
        <v>147</v>
      </c>
      <c r="C29" s="64">
        <f aca="true" t="shared" si="7" ref="C29:J29">C27+C28</f>
        <v>17745000</v>
      </c>
      <c r="D29" s="20">
        <f t="shared" si="7"/>
        <v>14111000</v>
      </c>
      <c r="E29" s="20">
        <f t="shared" si="7"/>
        <v>3634000</v>
      </c>
      <c r="F29" s="20">
        <f t="shared" si="7"/>
        <v>147</v>
      </c>
      <c r="G29" s="21">
        <f t="shared" si="7"/>
        <v>8760125.81</v>
      </c>
      <c r="H29" s="20">
        <f t="shared" si="7"/>
        <v>6918438.02</v>
      </c>
      <c r="I29" s="20">
        <f t="shared" si="7"/>
        <v>1841687.7899999998</v>
      </c>
      <c r="J29" s="20">
        <f t="shared" si="7"/>
        <v>57330.916620689655</v>
      </c>
    </row>
    <row r="30" spans="1:10" ht="12.75">
      <c r="A30" s="8"/>
      <c r="B30" s="21"/>
      <c r="C30" s="65">
        <f t="shared" si="0"/>
        <v>0</v>
      </c>
      <c r="D30" s="39"/>
      <c r="E30" s="39"/>
      <c r="F30" s="39"/>
      <c r="G30" s="36">
        <f t="shared" si="1"/>
        <v>0</v>
      </c>
      <c r="H30" s="40"/>
      <c r="I30" s="40"/>
      <c r="J30" s="57"/>
    </row>
    <row r="31" spans="1:10" ht="12.75">
      <c r="A31" s="11" t="s">
        <v>44</v>
      </c>
      <c r="B31" s="52">
        <v>111</v>
      </c>
      <c r="C31" s="65">
        <f t="shared" si="0"/>
        <v>12552000</v>
      </c>
      <c r="D31" s="38">
        <v>9804000</v>
      </c>
      <c r="E31" s="38">
        <v>2748000</v>
      </c>
      <c r="F31" s="37">
        <v>111</v>
      </c>
      <c r="G31" s="36">
        <f t="shared" si="1"/>
        <v>5779299.79</v>
      </c>
      <c r="H31" s="37">
        <v>4621680.91</v>
      </c>
      <c r="I31" s="37">
        <v>1157618.88</v>
      </c>
      <c r="J31" s="57">
        <f t="shared" si="5"/>
        <v>52065.763873873875</v>
      </c>
    </row>
    <row r="32" spans="1:10" ht="25.5">
      <c r="A32" s="11" t="s">
        <v>45</v>
      </c>
      <c r="B32" s="14"/>
      <c r="C32" s="68">
        <f t="shared" si="0"/>
        <v>255000</v>
      </c>
      <c r="D32" s="69">
        <v>201000</v>
      </c>
      <c r="E32" s="69">
        <v>54000</v>
      </c>
      <c r="F32" s="66"/>
      <c r="G32" s="70">
        <f t="shared" si="1"/>
        <v>82555.72</v>
      </c>
      <c r="H32" s="71">
        <v>66811.97</v>
      </c>
      <c r="I32" s="71">
        <v>15743.75</v>
      </c>
      <c r="J32" s="57"/>
    </row>
    <row r="33" spans="1:10" ht="12.75">
      <c r="A33" s="11" t="s">
        <v>46</v>
      </c>
      <c r="B33" s="14">
        <v>2</v>
      </c>
      <c r="C33" s="63">
        <f t="shared" si="0"/>
        <v>268000</v>
      </c>
      <c r="D33" s="44">
        <v>211000</v>
      </c>
      <c r="E33" s="44">
        <v>57000</v>
      </c>
      <c r="F33" s="44">
        <v>2</v>
      </c>
      <c r="G33" s="43">
        <f t="shared" si="1"/>
        <v>131225.75</v>
      </c>
      <c r="H33" s="44">
        <v>103982.35</v>
      </c>
      <c r="I33" s="44">
        <v>27243.4</v>
      </c>
      <c r="J33" s="57">
        <f t="shared" si="5"/>
        <v>65612.875</v>
      </c>
    </row>
    <row r="34" spans="1:10" ht="12.75">
      <c r="A34" s="11" t="s">
        <v>47</v>
      </c>
      <c r="B34" s="14">
        <v>186</v>
      </c>
      <c r="C34" s="63">
        <f t="shared" si="0"/>
        <v>25286000</v>
      </c>
      <c r="D34" s="44">
        <v>19962000</v>
      </c>
      <c r="E34" s="44">
        <v>5324000</v>
      </c>
      <c r="F34" s="44">
        <v>186</v>
      </c>
      <c r="G34" s="43">
        <f t="shared" si="1"/>
        <v>12285659.36</v>
      </c>
      <c r="H34" s="44">
        <v>9614750.54</v>
      </c>
      <c r="I34" s="44">
        <v>2670908.82</v>
      </c>
      <c r="J34" s="57">
        <f t="shared" si="5"/>
        <v>66051.93204301075</v>
      </c>
    </row>
    <row r="35" spans="1:10" ht="12.75">
      <c r="A35" s="11" t="s">
        <v>40</v>
      </c>
      <c r="B35" s="52">
        <v>24</v>
      </c>
      <c r="C35" s="63">
        <f t="shared" si="0"/>
        <v>4720000</v>
      </c>
      <c r="D35" s="44">
        <v>3740000</v>
      </c>
      <c r="E35" s="44">
        <v>980000</v>
      </c>
      <c r="F35" s="44">
        <v>24</v>
      </c>
      <c r="G35" s="43">
        <f t="shared" si="1"/>
        <v>2251461.8600000003</v>
      </c>
      <c r="H35" s="44">
        <v>1787200.59</v>
      </c>
      <c r="I35" s="44">
        <v>464261.27</v>
      </c>
      <c r="J35" s="57">
        <f t="shared" si="5"/>
        <v>93810.91083333334</v>
      </c>
    </row>
    <row r="36" spans="1:10" ht="12.75">
      <c r="A36" s="11" t="s">
        <v>60</v>
      </c>
      <c r="B36" s="52"/>
      <c r="C36" s="63">
        <f t="shared" si="0"/>
        <v>5899000</v>
      </c>
      <c r="D36" s="44">
        <v>4674000</v>
      </c>
      <c r="E36" s="44">
        <v>1225000</v>
      </c>
      <c r="F36" s="44"/>
      <c r="G36" s="43">
        <f t="shared" si="1"/>
        <v>1945473.3699999999</v>
      </c>
      <c r="H36" s="44">
        <v>1541710.9</v>
      </c>
      <c r="I36" s="44">
        <v>403762.47</v>
      </c>
      <c r="J36" s="57"/>
    </row>
    <row r="37" spans="1:10" ht="12.75">
      <c r="A37" s="8" t="s">
        <v>12</v>
      </c>
      <c r="B37" s="20">
        <f>B32+B34+B33+B31+B35</f>
        <v>323</v>
      </c>
      <c r="C37" s="35">
        <f t="shared" si="0"/>
        <v>48980000</v>
      </c>
      <c r="D37" s="39">
        <f aca="true" t="shared" si="8" ref="D37:I37">D32+D34+D33+D31+D35+D36</f>
        <v>38592000</v>
      </c>
      <c r="E37" s="39">
        <f t="shared" si="8"/>
        <v>10388000</v>
      </c>
      <c r="F37" s="39">
        <f t="shared" si="8"/>
        <v>323</v>
      </c>
      <c r="G37" s="39">
        <f t="shared" si="8"/>
        <v>22475675.85</v>
      </c>
      <c r="H37" s="39">
        <f t="shared" si="8"/>
        <v>17736137.259999998</v>
      </c>
      <c r="I37" s="39">
        <f t="shared" si="8"/>
        <v>4739538.589999999</v>
      </c>
      <c r="J37" s="57">
        <f t="shared" si="5"/>
        <v>69584.13575851393</v>
      </c>
    </row>
    <row r="38" spans="1:10" ht="12.75">
      <c r="A38" s="17" t="s">
        <v>20</v>
      </c>
      <c r="B38" s="14">
        <v>2</v>
      </c>
      <c r="C38" s="35">
        <f>D38+E38</f>
        <v>906000</v>
      </c>
      <c r="D38" s="38">
        <v>718000</v>
      </c>
      <c r="E38" s="38">
        <v>188000</v>
      </c>
      <c r="F38" s="38">
        <v>2</v>
      </c>
      <c r="G38" s="36">
        <f>H38+I38</f>
        <v>427172.05</v>
      </c>
      <c r="H38" s="38">
        <v>339365.6</v>
      </c>
      <c r="I38" s="38">
        <v>87806.45</v>
      </c>
      <c r="J38" s="57"/>
    </row>
    <row r="39" spans="1:10" ht="12.75">
      <c r="A39" s="8" t="s">
        <v>12</v>
      </c>
      <c r="B39" s="20">
        <f>B37+B38</f>
        <v>325</v>
      </c>
      <c r="C39" s="20">
        <f aca="true" t="shared" si="9" ref="C39:I39">C37+C38</f>
        <v>49886000</v>
      </c>
      <c r="D39" s="20">
        <f t="shared" si="9"/>
        <v>39310000</v>
      </c>
      <c r="E39" s="21">
        <f t="shared" si="9"/>
        <v>10576000</v>
      </c>
      <c r="F39" s="20">
        <f t="shared" si="9"/>
        <v>325</v>
      </c>
      <c r="G39" s="21">
        <f t="shared" si="9"/>
        <v>22902847.900000002</v>
      </c>
      <c r="H39" s="20">
        <f t="shared" si="9"/>
        <v>18075502.86</v>
      </c>
      <c r="I39" s="20">
        <f t="shared" si="9"/>
        <v>4827345.039999999</v>
      </c>
      <c r="J39" s="57"/>
    </row>
    <row r="40" spans="1:10" ht="12.75">
      <c r="A40" s="8"/>
      <c r="B40" s="21"/>
      <c r="C40" s="35">
        <f t="shared" si="0"/>
        <v>0</v>
      </c>
      <c r="D40" s="39"/>
      <c r="E40" s="40"/>
      <c r="F40" s="40"/>
      <c r="G40" s="36">
        <f t="shared" si="1"/>
        <v>0</v>
      </c>
      <c r="H40" s="40"/>
      <c r="I40" s="40"/>
      <c r="J40" s="57"/>
    </row>
    <row r="41" spans="1:10" ht="12.75">
      <c r="A41" s="17" t="s">
        <v>30</v>
      </c>
      <c r="B41" s="52">
        <v>1</v>
      </c>
      <c r="C41" s="41">
        <f t="shared" si="0"/>
        <v>901000</v>
      </c>
      <c r="D41" s="44">
        <v>713000</v>
      </c>
      <c r="E41" s="44">
        <v>188000</v>
      </c>
      <c r="F41" s="44">
        <v>1</v>
      </c>
      <c r="G41" s="43">
        <f t="shared" si="1"/>
        <v>397068.8</v>
      </c>
      <c r="H41" s="44">
        <v>326488.8</v>
      </c>
      <c r="I41" s="44">
        <v>70580</v>
      </c>
      <c r="J41" s="57">
        <f t="shared" si="5"/>
        <v>397068.8</v>
      </c>
    </row>
    <row r="42" spans="1:10" ht="12.75">
      <c r="A42" s="17" t="s">
        <v>13</v>
      </c>
      <c r="B42" s="14">
        <v>78</v>
      </c>
      <c r="C42" s="41">
        <f t="shared" si="0"/>
        <v>23911000</v>
      </c>
      <c r="D42" s="42">
        <v>18947000</v>
      </c>
      <c r="E42" s="44">
        <v>4964000</v>
      </c>
      <c r="F42" s="44">
        <v>78</v>
      </c>
      <c r="G42" s="43">
        <f t="shared" si="1"/>
        <v>10475564.64</v>
      </c>
      <c r="H42" s="44">
        <v>8310198.11</v>
      </c>
      <c r="I42" s="44">
        <v>2165366.53</v>
      </c>
      <c r="J42" s="57">
        <f t="shared" si="5"/>
        <v>134302.11076923079</v>
      </c>
    </row>
    <row r="43" spans="1:10" ht="12.75">
      <c r="A43" s="17" t="s">
        <v>14</v>
      </c>
      <c r="B43" s="14">
        <v>6</v>
      </c>
      <c r="C43" s="41">
        <f t="shared" si="0"/>
        <v>1845000</v>
      </c>
      <c r="D43" s="42">
        <v>1462000</v>
      </c>
      <c r="E43" s="44">
        <v>383000</v>
      </c>
      <c r="F43" s="44">
        <v>6</v>
      </c>
      <c r="G43" s="43">
        <f t="shared" si="1"/>
        <v>744410.87</v>
      </c>
      <c r="H43" s="44">
        <v>597299.04</v>
      </c>
      <c r="I43" s="44">
        <v>147111.83</v>
      </c>
      <c r="J43" s="57">
        <f t="shared" si="5"/>
        <v>124068.47833333333</v>
      </c>
    </row>
    <row r="44" spans="1:10" ht="12.75">
      <c r="A44" s="17" t="s">
        <v>33</v>
      </c>
      <c r="B44" s="14">
        <v>1</v>
      </c>
      <c r="C44" s="41">
        <f t="shared" si="0"/>
        <v>901000</v>
      </c>
      <c r="D44" s="42">
        <v>714000</v>
      </c>
      <c r="E44" s="44">
        <v>187000</v>
      </c>
      <c r="F44" s="44">
        <v>1</v>
      </c>
      <c r="G44" s="43">
        <f t="shared" si="1"/>
        <v>361605.53</v>
      </c>
      <c r="H44" s="44">
        <v>296916.34</v>
      </c>
      <c r="I44" s="44">
        <v>64689.19</v>
      </c>
      <c r="J44" s="57">
        <f t="shared" si="5"/>
        <v>361605.53</v>
      </c>
    </row>
    <row r="45" spans="1:10" ht="12.75">
      <c r="A45" s="17" t="s">
        <v>15</v>
      </c>
      <c r="B45" s="14">
        <v>2</v>
      </c>
      <c r="C45" s="35">
        <f t="shared" si="0"/>
        <v>891000</v>
      </c>
      <c r="D45" s="37">
        <v>706000</v>
      </c>
      <c r="E45" s="38">
        <v>185000</v>
      </c>
      <c r="F45" s="38">
        <v>2</v>
      </c>
      <c r="G45" s="36">
        <f t="shared" si="1"/>
        <v>447142.89999999997</v>
      </c>
      <c r="H45" s="38">
        <v>355331.92</v>
      </c>
      <c r="I45" s="38">
        <v>91810.98</v>
      </c>
      <c r="J45" s="57">
        <f t="shared" si="5"/>
        <v>223571.44999999998</v>
      </c>
    </row>
    <row r="46" spans="1:10" ht="12.75">
      <c r="A46" s="17" t="s">
        <v>16</v>
      </c>
      <c r="B46" s="14">
        <v>19</v>
      </c>
      <c r="C46" s="41">
        <f t="shared" si="0"/>
        <v>6501000</v>
      </c>
      <c r="D46" s="42">
        <v>5152000</v>
      </c>
      <c r="E46" s="44">
        <v>1349000</v>
      </c>
      <c r="F46" s="44">
        <v>19</v>
      </c>
      <c r="G46" s="43">
        <f t="shared" si="1"/>
        <v>2720436.66</v>
      </c>
      <c r="H46" s="44">
        <v>2080751.77</v>
      </c>
      <c r="I46" s="44">
        <v>639684.89</v>
      </c>
      <c r="J46" s="57">
        <f t="shared" si="5"/>
        <v>143180.87684210527</v>
      </c>
    </row>
    <row r="47" spans="1:10" ht="12.75">
      <c r="A47" s="9" t="s">
        <v>17</v>
      </c>
      <c r="B47" s="14">
        <v>26</v>
      </c>
      <c r="C47" s="41">
        <f t="shared" si="0"/>
        <v>8005000</v>
      </c>
      <c r="D47" s="42">
        <v>6343000</v>
      </c>
      <c r="E47" s="44">
        <v>1662000</v>
      </c>
      <c r="F47" s="44">
        <v>26</v>
      </c>
      <c r="G47" s="43">
        <f t="shared" si="1"/>
        <v>3632163.0300000003</v>
      </c>
      <c r="H47" s="44">
        <v>2859329.04</v>
      </c>
      <c r="I47" s="44">
        <v>772833.99</v>
      </c>
      <c r="J47" s="57">
        <f t="shared" si="5"/>
        <v>139698.5780769231</v>
      </c>
    </row>
    <row r="48" spans="1:10" ht="12.75">
      <c r="A48" s="17" t="s">
        <v>18</v>
      </c>
      <c r="B48" s="14"/>
      <c r="C48" s="35">
        <f t="shared" si="0"/>
        <v>2248118.5199999996</v>
      </c>
      <c r="D48" s="37">
        <v>2137508.51</v>
      </c>
      <c r="E48" s="38">
        <v>110610.01</v>
      </c>
      <c r="F48" s="38"/>
      <c r="G48" s="36">
        <f t="shared" si="1"/>
        <v>1133843.15</v>
      </c>
      <c r="H48" s="38">
        <v>1071825.42</v>
      </c>
      <c r="I48" s="38">
        <v>62017.73</v>
      </c>
      <c r="J48" s="57"/>
    </row>
    <row r="49" spans="1:10" ht="12.75">
      <c r="A49" s="17" t="s">
        <v>19</v>
      </c>
      <c r="B49" s="53">
        <v>16</v>
      </c>
      <c r="C49" s="41">
        <f t="shared" si="0"/>
        <v>5634000</v>
      </c>
      <c r="D49" s="42">
        <v>4464000</v>
      </c>
      <c r="E49" s="44">
        <v>1170000</v>
      </c>
      <c r="F49" s="44">
        <v>16</v>
      </c>
      <c r="G49" s="43">
        <f t="shared" si="1"/>
        <v>2755920.23</v>
      </c>
      <c r="H49" s="44">
        <v>2215609.12</v>
      </c>
      <c r="I49" s="44">
        <v>540311.11</v>
      </c>
      <c r="J49" s="57">
        <f t="shared" si="5"/>
        <v>172245.014375</v>
      </c>
    </row>
    <row r="50" spans="1:10" ht="12.75">
      <c r="A50" s="17" t="s">
        <v>20</v>
      </c>
      <c r="B50" s="53">
        <v>2</v>
      </c>
      <c r="C50" s="41">
        <f t="shared" si="0"/>
        <v>906000</v>
      </c>
      <c r="D50" s="42">
        <v>718000</v>
      </c>
      <c r="E50" s="42">
        <v>188000</v>
      </c>
      <c r="F50" s="42">
        <v>2</v>
      </c>
      <c r="G50" s="43">
        <f t="shared" si="1"/>
        <v>427172.05</v>
      </c>
      <c r="H50" s="44">
        <v>339365.6</v>
      </c>
      <c r="I50" s="44">
        <v>87806.45</v>
      </c>
      <c r="J50" s="57">
        <f t="shared" si="5"/>
        <v>213586.025</v>
      </c>
    </row>
    <row r="51" spans="1:10" ht="12.75">
      <c r="A51" s="21" t="s">
        <v>21</v>
      </c>
      <c r="B51" s="20">
        <f aca="true" t="shared" si="10" ref="B51:I51">SUM(B41:B50)</f>
        <v>151</v>
      </c>
      <c r="C51" s="35">
        <f t="shared" si="0"/>
        <v>51743118.519999996</v>
      </c>
      <c r="D51" s="39">
        <f>SUM(D41:D50)</f>
        <v>41356508.51</v>
      </c>
      <c r="E51" s="39">
        <f t="shared" si="10"/>
        <v>10386610.01</v>
      </c>
      <c r="F51" s="40">
        <f t="shared" si="10"/>
        <v>151</v>
      </c>
      <c r="G51" s="36">
        <f t="shared" si="1"/>
        <v>23095327.86</v>
      </c>
      <c r="H51" s="39">
        <f t="shared" si="10"/>
        <v>18453115.16</v>
      </c>
      <c r="I51" s="39">
        <f t="shared" si="10"/>
        <v>4642212.7</v>
      </c>
      <c r="J51" s="57">
        <f t="shared" si="5"/>
        <v>152949.1911258278</v>
      </c>
    </row>
    <row r="52" spans="1:10" ht="12.75">
      <c r="A52" s="21"/>
      <c r="B52" s="20"/>
      <c r="C52" s="35">
        <f t="shared" si="0"/>
        <v>0</v>
      </c>
      <c r="D52" s="39"/>
      <c r="E52" s="39"/>
      <c r="F52" s="40"/>
      <c r="G52" s="36">
        <f t="shared" si="1"/>
        <v>0</v>
      </c>
      <c r="H52" s="40"/>
      <c r="I52" s="40"/>
      <c r="J52" s="57"/>
    </row>
    <row r="53" spans="1:10" ht="12.75">
      <c r="A53" s="12" t="s">
        <v>40</v>
      </c>
      <c r="B53" s="52"/>
      <c r="C53" s="35">
        <f t="shared" si="0"/>
        <v>231888.19</v>
      </c>
      <c r="D53" s="38">
        <v>207643.65</v>
      </c>
      <c r="E53" s="38">
        <v>24244.54</v>
      </c>
      <c r="F53" s="37"/>
      <c r="G53" s="36">
        <f t="shared" si="1"/>
        <v>129579.48</v>
      </c>
      <c r="H53" s="38">
        <v>116151.18</v>
      </c>
      <c r="I53" s="38">
        <v>13428.3</v>
      </c>
      <c r="J53" s="57"/>
    </row>
    <row r="54" spans="1:10" ht="12.75">
      <c r="A54" s="17" t="s">
        <v>22</v>
      </c>
      <c r="B54" s="14"/>
      <c r="C54" s="35">
        <f>D54+E54</f>
        <v>2248118.5199999996</v>
      </c>
      <c r="D54" s="38">
        <v>2137508.51</v>
      </c>
      <c r="E54" s="38">
        <v>110610.01</v>
      </c>
      <c r="F54" s="37"/>
      <c r="G54" s="36">
        <f>H54+I54</f>
        <v>1133843.15</v>
      </c>
      <c r="H54" s="38">
        <v>1071825.42</v>
      </c>
      <c r="I54" s="38">
        <v>62017.73</v>
      </c>
      <c r="J54" s="57"/>
    </row>
    <row r="55" spans="1:10" ht="12.75">
      <c r="A55" s="17" t="s">
        <v>48</v>
      </c>
      <c r="B55" s="14"/>
      <c r="C55" s="35">
        <f t="shared" si="0"/>
        <v>661009.0599999999</v>
      </c>
      <c r="D55" s="38">
        <v>631801.2</v>
      </c>
      <c r="E55" s="38">
        <v>29207.86</v>
      </c>
      <c r="F55" s="37"/>
      <c r="G55" s="36">
        <f t="shared" si="1"/>
        <v>186298.78</v>
      </c>
      <c r="H55" s="38">
        <v>169683.41</v>
      </c>
      <c r="I55" s="38">
        <v>16615.37</v>
      </c>
      <c r="J55" s="57"/>
    </row>
    <row r="56" spans="1:10" ht="12.75">
      <c r="A56" s="21" t="s">
        <v>23</v>
      </c>
      <c r="B56" s="51">
        <f aca="true" t="shared" si="11" ref="B56:I56">B54+B53+B55</f>
        <v>0</v>
      </c>
      <c r="C56" s="35">
        <f t="shared" si="0"/>
        <v>3141015.7699999996</v>
      </c>
      <c r="D56" s="39">
        <f>D54+D53+D55</f>
        <v>2976953.3599999994</v>
      </c>
      <c r="E56" s="39">
        <f t="shared" si="11"/>
        <v>164062.40999999997</v>
      </c>
      <c r="F56" s="40">
        <f t="shared" si="11"/>
        <v>0</v>
      </c>
      <c r="G56" s="36">
        <f t="shared" si="1"/>
        <v>1449721.4099999997</v>
      </c>
      <c r="H56" s="39">
        <f t="shared" si="11"/>
        <v>1357660.0099999998</v>
      </c>
      <c r="I56" s="39">
        <f t="shared" si="11"/>
        <v>92061.4</v>
      </c>
      <c r="J56" s="57"/>
    </row>
    <row r="57" spans="1:10" ht="15.75" customHeight="1">
      <c r="A57" s="21"/>
      <c r="B57" s="20"/>
      <c r="C57" s="35">
        <f t="shared" si="0"/>
        <v>0</v>
      </c>
      <c r="D57" s="40"/>
      <c r="E57" s="40"/>
      <c r="F57" s="40"/>
      <c r="G57" s="36">
        <f t="shared" si="1"/>
        <v>0</v>
      </c>
      <c r="H57" s="40"/>
      <c r="I57" s="40"/>
      <c r="J57" s="57"/>
    </row>
    <row r="58" spans="1:10" ht="12.75">
      <c r="A58" s="17" t="s">
        <v>24</v>
      </c>
      <c r="B58" s="14"/>
      <c r="C58" s="41">
        <f t="shared" si="0"/>
        <v>11507.17</v>
      </c>
      <c r="D58" s="44">
        <v>9118.2</v>
      </c>
      <c r="E58" s="44">
        <v>2388.97</v>
      </c>
      <c r="F58" s="44"/>
      <c r="G58" s="43">
        <f t="shared" si="1"/>
        <v>11507.17</v>
      </c>
      <c r="H58" s="44">
        <v>9118.2</v>
      </c>
      <c r="I58" s="44">
        <v>2388.97</v>
      </c>
      <c r="J58" s="57"/>
    </row>
    <row r="59" spans="1:10" ht="12.75">
      <c r="A59" s="17" t="s">
        <v>26</v>
      </c>
      <c r="B59" s="14">
        <v>25</v>
      </c>
      <c r="C59" s="41">
        <f t="shared" si="0"/>
        <v>6177000</v>
      </c>
      <c r="D59" s="44">
        <v>4894000</v>
      </c>
      <c r="E59" s="44">
        <v>1283000</v>
      </c>
      <c r="F59" s="44">
        <v>25</v>
      </c>
      <c r="G59" s="43">
        <f t="shared" si="1"/>
        <v>3091313.79</v>
      </c>
      <c r="H59" s="44">
        <v>2461186.02</v>
      </c>
      <c r="I59" s="44">
        <v>630127.77</v>
      </c>
      <c r="J59" s="57">
        <f t="shared" si="5"/>
        <v>123652.5516</v>
      </c>
    </row>
    <row r="60" spans="1:10" ht="12.75">
      <c r="A60" s="17" t="s">
        <v>34</v>
      </c>
      <c r="B60" s="14">
        <v>5</v>
      </c>
      <c r="C60" s="41">
        <f t="shared" si="0"/>
        <v>2629000</v>
      </c>
      <c r="D60" s="44">
        <v>2035000</v>
      </c>
      <c r="E60" s="44">
        <v>594000</v>
      </c>
      <c r="F60" s="44">
        <v>5</v>
      </c>
      <c r="G60" s="43">
        <f t="shared" si="1"/>
        <v>818671.19</v>
      </c>
      <c r="H60" s="44">
        <v>639888</v>
      </c>
      <c r="I60" s="44">
        <v>178783.19</v>
      </c>
      <c r="J60" s="57">
        <f t="shared" si="5"/>
        <v>163734.23799999998</v>
      </c>
    </row>
    <row r="61" spans="1:10" ht="12.75">
      <c r="A61" s="21" t="s">
        <v>25</v>
      </c>
      <c r="B61" s="20">
        <f>B58+B59+B60</f>
        <v>30</v>
      </c>
      <c r="C61" s="40">
        <f aca="true" t="shared" si="12" ref="C61:I61">C58+C59+C60</f>
        <v>8817507.17</v>
      </c>
      <c r="D61" s="39">
        <f t="shared" si="12"/>
        <v>6938118.2</v>
      </c>
      <c r="E61" s="39">
        <f t="shared" si="12"/>
        <v>1879388.97</v>
      </c>
      <c r="F61" s="39">
        <f t="shared" si="12"/>
        <v>30</v>
      </c>
      <c r="G61" s="40">
        <f t="shared" si="12"/>
        <v>3921492.15</v>
      </c>
      <c r="H61" s="39">
        <f t="shared" si="12"/>
        <v>3110192.22</v>
      </c>
      <c r="I61" s="39">
        <f t="shared" si="12"/>
        <v>811299.9299999999</v>
      </c>
      <c r="J61" s="57">
        <f t="shared" si="5"/>
        <v>130716.405</v>
      </c>
    </row>
    <row r="62" spans="1:10" ht="12.75">
      <c r="A62" s="12" t="s">
        <v>49</v>
      </c>
      <c r="B62" s="14">
        <v>11</v>
      </c>
      <c r="C62" s="41">
        <f>D62+E62</f>
        <v>1393294.55</v>
      </c>
      <c r="D62" s="44">
        <v>1105081.07</v>
      </c>
      <c r="E62" s="44">
        <v>288213.48</v>
      </c>
      <c r="F62" s="44">
        <v>7</v>
      </c>
      <c r="G62" s="43">
        <f>H62+I62</f>
        <v>394604.69</v>
      </c>
      <c r="H62" s="44">
        <v>312682.01</v>
      </c>
      <c r="I62" s="44">
        <v>81922.68</v>
      </c>
      <c r="J62" s="57">
        <f t="shared" si="5"/>
        <v>56372.09857142857</v>
      </c>
    </row>
    <row r="63" spans="1:10" ht="12.75">
      <c r="A63" s="21" t="s">
        <v>27</v>
      </c>
      <c r="B63" s="51">
        <f>B10+B20+B27+B37+B51+B56+B61+B62</f>
        <v>2946</v>
      </c>
      <c r="C63" s="35">
        <f t="shared" si="0"/>
        <v>367140716.64</v>
      </c>
      <c r="D63" s="39">
        <f aca="true" t="shared" si="13" ref="D63:I63">D10+D20+D27+D37+D51+D56+D61+D62</f>
        <v>291674376.84</v>
      </c>
      <c r="E63" s="39">
        <f t="shared" si="13"/>
        <v>75466339.8</v>
      </c>
      <c r="F63" s="39">
        <f t="shared" si="13"/>
        <v>2940</v>
      </c>
      <c r="G63" s="40">
        <f t="shared" si="13"/>
        <v>189881866.55</v>
      </c>
      <c r="H63" s="39">
        <f t="shared" si="13"/>
        <v>151015800.95999998</v>
      </c>
      <c r="I63" s="39">
        <f t="shared" si="13"/>
        <v>38866065.59</v>
      </c>
      <c r="J63" s="57">
        <f t="shared" si="5"/>
        <v>64585.66889455783</v>
      </c>
    </row>
    <row r="64" spans="1:10" ht="12.75">
      <c r="A64" s="19" t="s">
        <v>51</v>
      </c>
      <c r="B64" s="51">
        <f>B63-B51</f>
        <v>2795</v>
      </c>
      <c r="C64" s="35">
        <f t="shared" si="0"/>
        <v>315397598.12</v>
      </c>
      <c r="D64" s="39">
        <f>D63-D51</f>
        <v>250317868.32999998</v>
      </c>
      <c r="E64" s="39">
        <f>E63-E51</f>
        <v>65079729.79</v>
      </c>
      <c r="F64" s="39">
        <f>F63-F51</f>
        <v>2789</v>
      </c>
      <c r="G64" s="36">
        <f t="shared" si="1"/>
        <v>166786538.69</v>
      </c>
      <c r="H64" s="39">
        <f>H63-H51</f>
        <v>132562685.79999998</v>
      </c>
      <c r="I64" s="39">
        <f>I63-I51</f>
        <v>34223852.89</v>
      </c>
      <c r="J64" s="57">
        <f t="shared" si="5"/>
        <v>59801.55564359986</v>
      </c>
    </row>
    <row r="65" spans="1:10" ht="12.75">
      <c r="A65" s="17" t="s">
        <v>50</v>
      </c>
      <c r="B65" s="54">
        <v>1139</v>
      </c>
      <c r="C65" s="35">
        <f t="shared" si="0"/>
        <v>96616000</v>
      </c>
      <c r="D65" s="56">
        <v>76558000</v>
      </c>
      <c r="E65" s="56">
        <v>20058000</v>
      </c>
      <c r="F65" s="56">
        <v>1105</v>
      </c>
      <c r="G65" s="36">
        <f t="shared" si="1"/>
        <v>47259687</v>
      </c>
      <c r="H65" s="56">
        <v>34487387</v>
      </c>
      <c r="I65" s="56">
        <v>12772300</v>
      </c>
      <c r="J65" s="57">
        <f t="shared" si="5"/>
        <v>42768.94751131222</v>
      </c>
    </row>
    <row r="66" spans="1:10" ht="12.75">
      <c r="A66" s="7" t="s">
        <v>52</v>
      </c>
      <c r="B66" s="55">
        <f>B63+B65</f>
        <v>4085</v>
      </c>
      <c r="C66" s="15">
        <f t="shared" si="0"/>
        <v>463756716.64</v>
      </c>
      <c r="D66" s="55">
        <f aca="true" t="shared" si="14" ref="D66:I66">D63+D65</f>
        <v>368232376.84</v>
      </c>
      <c r="E66" s="55">
        <f t="shared" si="14"/>
        <v>95524339.8</v>
      </c>
      <c r="F66" s="55">
        <f t="shared" si="14"/>
        <v>4045</v>
      </c>
      <c r="G66" s="16">
        <f t="shared" si="1"/>
        <v>237141553.54999998</v>
      </c>
      <c r="H66" s="55">
        <f t="shared" si="14"/>
        <v>185503187.95999998</v>
      </c>
      <c r="I66" s="55">
        <f t="shared" si="14"/>
        <v>51638365.59</v>
      </c>
      <c r="J66" s="57">
        <f t="shared" si="5"/>
        <v>58625.847601977744</v>
      </c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</sheetData>
  <sheetProtection/>
  <mergeCells count="12">
    <mergeCell ref="H5:H7"/>
    <mergeCell ref="I5:I7"/>
    <mergeCell ref="A1:I2"/>
    <mergeCell ref="A4:A7"/>
    <mergeCell ref="B4:B5"/>
    <mergeCell ref="C4:C8"/>
    <mergeCell ref="D4:E4"/>
    <mergeCell ref="F4:F8"/>
    <mergeCell ref="G4:G8"/>
    <mergeCell ref="H4:I4"/>
    <mergeCell ref="D5:D7"/>
    <mergeCell ref="E5:E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25.125" style="2" customWidth="1"/>
    <col min="2" max="2" width="8.25390625" style="2" customWidth="1"/>
    <col min="3" max="3" width="12.375" style="2" customWidth="1"/>
    <col min="4" max="4" width="11.375" style="2" customWidth="1"/>
    <col min="5" max="5" width="10.75390625" style="2" customWidth="1"/>
    <col min="6" max="6" width="6.875" style="2" customWidth="1"/>
    <col min="7" max="7" width="11.875" style="2" customWidth="1"/>
    <col min="8" max="8" width="12.625" style="2" customWidth="1"/>
    <col min="9" max="9" width="10.75390625" style="2" customWidth="1"/>
    <col min="10" max="16384" width="9.125" style="2" customWidth="1"/>
  </cols>
  <sheetData>
    <row r="1" spans="1:10" ht="11.25" customHeight="1">
      <c r="A1" s="167" t="s">
        <v>86</v>
      </c>
      <c r="B1" s="167"/>
      <c r="C1" s="167"/>
      <c r="D1" s="167"/>
      <c r="E1" s="167"/>
      <c r="F1" s="167"/>
      <c r="G1" s="167"/>
      <c r="H1" s="167"/>
      <c r="I1" s="167"/>
      <c r="J1" s="1"/>
    </row>
    <row r="2" spans="1:10" ht="12.75">
      <c r="A2" s="167"/>
      <c r="B2" s="167"/>
      <c r="C2" s="167"/>
      <c r="D2" s="167"/>
      <c r="E2" s="167"/>
      <c r="F2" s="167"/>
      <c r="G2" s="167"/>
      <c r="H2" s="167"/>
      <c r="I2" s="167"/>
      <c r="J2" s="1"/>
    </row>
    <row r="3" spans="1:10" ht="14.25" customHeight="1">
      <c r="A3" s="67"/>
      <c r="B3" s="67"/>
      <c r="C3" s="67"/>
      <c r="D3" s="67"/>
      <c r="E3" s="67"/>
      <c r="F3" s="67"/>
      <c r="G3" s="67"/>
      <c r="H3" s="67"/>
      <c r="I3" s="67" t="s">
        <v>29</v>
      </c>
      <c r="J3" s="1"/>
    </row>
    <row r="4" spans="1:10" ht="26.25" customHeight="1">
      <c r="A4" s="168" t="s">
        <v>2</v>
      </c>
      <c r="B4" s="171" t="s">
        <v>31</v>
      </c>
      <c r="C4" s="171" t="s">
        <v>53</v>
      </c>
      <c r="D4" s="162" t="s">
        <v>54</v>
      </c>
      <c r="E4" s="163"/>
      <c r="F4" s="159" t="s">
        <v>32</v>
      </c>
      <c r="G4" s="159" t="s">
        <v>55</v>
      </c>
      <c r="H4" s="162" t="s">
        <v>54</v>
      </c>
      <c r="I4" s="163"/>
      <c r="J4" s="1"/>
    </row>
    <row r="5" spans="1:10" ht="11.25" customHeight="1">
      <c r="A5" s="169"/>
      <c r="B5" s="172"/>
      <c r="C5" s="172"/>
      <c r="D5" s="164">
        <v>211</v>
      </c>
      <c r="E5" s="164">
        <v>213</v>
      </c>
      <c r="F5" s="160"/>
      <c r="G5" s="160"/>
      <c r="H5" s="164">
        <f>D5</f>
        <v>211</v>
      </c>
      <c r="I5" s="164">
        <v>213</v>
      </c>
      <c r="J5" s="1"/>
    </row>
    <row r="6" spans="1:10" ht="2.25" customHeight="1" hidden="1">
      <c r="A6" s="169"/>
      <c r="B6" s="82"/>
      <c r="C6" s="172"/>
      <c r="D6" s="165"/>
      <c r="E6" s="165"/>
      <c r="F6" s="160"/>
      <c r="G6" s="160"/>
      <c r="H6" s="165"/>
      <c r="I6" s="165"/>
      <c r="J6" s="1"/>
    </row>
    <row r="7" spans="1:10" ht="12.75" customHeight="1" hidden="1">
      <c r="A7" s="170"/>
      <c r="B7" s="83"/>
      <c r="C7" s="172"/>
      <c r="D7" s="166"/>
      <c r="E7" s="166"/>
      <c r="F7" s="160"/>
      <c r="G7" s="160"/>
      <c r="H7" s="166"/>
      <c r="I7" s="166"/>
      <c r="J7" s="1"/>
    </row>
    <row r="8" spans="1:10" ht="7.5" customHeight="1">
      <c r="A8" s="84"/>
      <c r="B8" s="83"/>
      <c r="C8" s="173"/>
      <c r="D8" s="85"/>
      <c r="E8" s="85"/>
      <c r="F8" s="161"/>
      <c r="G8" s="161"/>
      <c r="H8" s="85"/>
      <c r="I8" s="85"/>
      <c r="J8" s="1"/>
    </row>
    <row r="9" spans="1:10" ht="12.75">
      <c r="A9" s="84"/>
      <c r="B9" s="84"/>
      <c r="C9" s="84"/>
      <c r="D9" s="85"/>
      <c r="E9" s="85"/>
      <c r="F9" s="85"/>
      <c r="G9" s="85"/>
      <c r="H9" s="85"/>
      <c r="I9" s="85"/>
      <c r="J9" s="1"/>
    </row>
    <row r="10" spans="1:10" ht="12.75">
      <c r="A10" s="77" t="s">
        <v>28</v>
      </c>
      <c r="B10" s="86">
        <v>5</v>
      </c>
      <c r="C10" s="72">
        <f>D10+E10</f>
        <v>1168000</v>
      </c>
      <c r="D10" s="73">
        <v>921000</v>
      </c>
      <c r="E10" s="73">
        <v>247000</v>
      </c>
      <c r="F10" s="73">
        <v>5</v>
      </c>
      <c r="G10" s="73">
        <f>H10+I10</f>
        <v>783860</v>
      </c>
      <c r="H10" s="73">
        <v>613864</v>
      </c>
      <c r="I10" s="73">
        <v>169996</v>
      </c>
      <c r="J10" s="57">
        <f>G10/F10</f>
        <v>156772</v>
      </c>
    </row>
    <row r="11" spans="1:10" ht="15">
      <c r="A11" s="87"/>
      <c r="B11" s="88"/>
      <c r="C11" s="72"/>
      <c r="D11" s="73"/>
      <c r="E11" s="73"/>
      <c r="F11" s="73"/>
      <c r="G11" s="73"/>
      <c r="H11" s="73"/>
      <c r="I11" s="73"/>
      <c r="J11" s="57"/>
    </row>
    <row r="12" spans="1:12" ht="12.75">
      <c r="A12" s="19" t="s">
        <v>35</v>
      </c>
      <c r="B12" s="52">
        <v>765</v>
      </c>
      <c r="C12" s="90">
        <f aca="true" t="shared" si="0" ref="C12:C67">D12+E12</f>
        <v>63942780.63</v>
      </c>
      <c r="D12" s="97">
        <v>50667715.7</v>
      </c>
      <c r="E12" s="97">
        <v>13275064.93</v>
      </c>
      <c r="F12" s="94">
        <v>765</v>
      </c>
      <c r="G12" s="98">
        <f aca="true" t="shared" si="1" ref="G12:G67">H12+I12</f>
        <v>47949965.22</v>
      </c>
      <c r="H12" s="97">
        <v>38056687.51</v>
      </c>
      <c r="I12" s="97">
        <v>9893277.71</v>
      </c>
      <c r="J12" s="57">
        <f aca="true" t="shared" si="2" ref="J12:J18">G12/F12</f>
        <v>62679.69309803921</v>
      </c>
      <c r="K12" s="67"/>
      <c r="L12" s="67"/>
    </row>
    <row r="13" spans="1:10" ht="12.75">
      <c r="A13" s="19" t="s">
        <v>36</v>
      </c>
      <c r="B13" s="52">
        <v>1124</v>
      </c>
      <c r="C13" s="90">
        <f t="shared" si="0"/>
        <v>125832000</v>
      </c>
      <c r="D13" s="97">
        <v>99708000</v>
      </c>
      <c r="E13" s="97">
        <v>26124000</v>
      </c>
      <c r="F13" s="94">
        <v>1124</v>
      </c>
      <c r="G13" s="98">
        <f t="shared" si="1"/>
        <v>89986280.42</v>
      </c>
      <c r="H13" s="97">
        <v>71297168.68</v>
      </c>
      <c r="I13" s="97">
        <v>18689111.74</v>
      </c>
      <c r="J13" s="57">
        <f t="shared" si="2"/>
        <v>80058.96834519572</v>
      </c>
    </row>
    <row r="14" spans="1:10" ht="12.75">
      <c r="A14" s="19" t="s">
        <v>37</v>
      </c>
      <c r="B14" s="52">
        <v>237</v>
      </c>
      <c r="C14" s="90">
        <f t="shared" si="0"/>
        <v>22645000</v>
      </c>
      <c r="D14" s="97">
        <v>17944000</v>
      </c>
      <c r="E14" s="97">
        <v>4701000</v>
      </c>
      <c r="F14" s="94">
        <v>237</v>
      </c>
      <c r="G14" s="98">
        <f t="shared" si="1"/>
        <v>16861966.73</v>
      </c>
      <c r="H14" s="97">
        <v>13385334</v>
      </c>
      <c r="I14" s="97">
        <v>3476632.73</v>
      </c>
      <c r="J14" s="57">
        <f t="shared" si="2"/>
        <v>71147.53894514768</v>
      </c>
    </row>
    <row r="15" spans="1:10" ht="12.75">
      <c r="A15" s="19" t="s">
        <v>58</v>
      </c>
      <c r="B15" s="52">
        <v>64</v>
      </c>
      <c r="C15" s="90">
        <f t="shared" si="0"/>
        <v>6138000</v>
      </c>
      <c r="D15" s="97">
        <v>4893000</v>
      </c>
      <c r="E15" s="97">
        <v>1245000</v>
      </c>
      <c r="F15" s="94">
        <v>64</v>
      </c>
      <c r="G15" s="98">
        <f t="shared" si="1"/>
        <v>4618703.9399999995</v>
      </c>
      <c r="H15" s="97">
        <v>3683076.23</v>
      </c>
      <c r="I15" s="97">
        <v>935627.71</v>
      </c>
      <c r="J15" s="57">
        <f t="shared" si="2"/>
        <v>72167.24906249999</v>
      </c>
    </row>
    <row r="16" spans="1:10" ht="12.75">
      <c r="A16" s="79" t="s">
        <v>38</v>
      </c>
      <c r="B16" s="52">
        <v>0</v>
      </c>
      <c r="C16" s="90">
        <f t="shared" si="0"/>
        <v>0</v>
      </c>
      <c r="D16" s="97">
        <v>0</v>
      </c>
      <c r="E16" s="97">
        <v>0</v>
      </c>
      <c r="F16" s="94">
        <v>0</v>
      </c>
      <c r="G16" s="98">
        <f t="shared" si="1"/>
        <v>0</v>
      </c>
      <c r="H16" s="97">
        <v>0</v>
      </c>
      <c r="I16" s="97">
        <v>0</v>
      </c>
      <c r="J16" s="57"/>
    </row>
    <row r="17" spans="1:10" ht="12.75">
      <c r="A17" s="79" t="s">
        <v>39</v>
      </c>
      <c r="B17" s="52">
        <v>14</v>
      </c>
      <c r="C17" s="90">
        <f>D17+E17</f>
        <v>732000</v>
      </c>
      <c r="D17" s="97">
        <v>580000</v>
      </c>
      <c r="E17" s="97">
        <v>152000</v>
      </c>
      <c r="F17" s="94">
        <v>14</v>
      </c>
      <c r="G17" s="98">
        <f t="shared" si="1"/>
        <v>426467.61</v>
      </c>
      <c r="H17" s="97">
        <v>340570.61</v>
      </c>
      <c r="I17" s="97">
        <v>85897</v>
      </c>
      <c r="J17" s="57">
        <f t="shared" si="2"/>
        <v>30461.972142857143</v>
      </c>
    </row>
    <row r="18" spans="1:10" ht="12.75">
      <c r="A18" s="79" t="s">
        <v>40</v>
      </c>
      <c r="B18" s="52">
        <v>55</v>
      </c>
      <c r="C18" s="90">
        <f t="shared" si="0"/>
        <v>8819000</v>
      </c>
      <c r="D18" s="97">
        <v>6988000</v>
      </c>
      <c r="E18" s="97">
        <v>1831000</v>
      </c>
      <c r="F18" s="94">
        <v>55</v>
      </c>
      <c r="G18" s="98">
        <f t="shared" si="1"/>
        <v>6355741.79</v>
      </c>
      <c r="H18" s="97">
        <v>5027255.55</v>
      </c>
      <c r="I18" s="97">
        <v>1328486.24</v>
      </c>
      <c r="J18" s="57">
        <f t="shared" si="2"/>
        <v>115558.94163636364</v>
      </c>
    </row>
    <row r="19" spans="1:10" ht="12.75">
      <c r="A19" s="79" t="s">
        <v>59</v>
      </c>
      <c r="B19" s="52"/>
      <c r="C19" s="90">
        <f t="shared" si="0"/>
        <v>7352000</v>
      </c>
      <c r="D19" s="97">
        <v>5826000</v>
      </c>
      <c r="E19" s="97">
        <v>1526000</v>
      </c>
      <c r="F19" s="94"/>
      <c r="G19" s="98">
        <f t="shared" si="1"/>
        <v>4822636.22</v>
      </c>
      <c r="H19" s="97">
        <v>3798236.02</v>
      </c>
      <c r="I19" s="97">
        <v>1024400.2</v>
      </c>
      <c r="J19" s="57"/>
    </row>
    <row r="20" spans="1:10" ht="12.75">
      <c r="A20" s="8" t="s">
        <v>10</v>
      </c>
      <c r="B20" s="20">
        <f>B12+B13+B14+B16+B17+B18+B15</f>
        <v>2259</v>
      </c>
      <c r="C20" s="91">
        <f aca="true" t="shared" si="3" ref="C20:I20">C12+C13+C14+C16+C17+C18+C15+C19</f>
        <v>235460780.63</v>
      </c>
      <c r="D20" s="91">
        <f t="shared" si="3"/>
        <v>186606715.7</v>
      </c>
      <c r="E20" s="91">
        <f t="shared" si="3"/>
        <v>48854064.93</v>
      </c>
      <c r="F20" s="95">
        <f t="shared" si="3"/>
        <v>2259</v>
      </c>
      <c r="G20" s="91">
        <f t="shared" si="3"/>
        <v>171021761.92999998</v>
      </c>
      <c r="H20" s="91">
        <f t="shared" si="3"/>
        <v>135588328.6</v>
      </c>
      <c r="I20" s="91">
        <f t="shared" si="3"/>
        <v>35433433.33</v>
      </c>
      <c r="J20" s="57">
        <f>G20/F20</f>
        <v>75706.84459052677</v>
      </c>
    </row>
    <row r="21" spans="1:10" ht="12.75">
      <c r="A21" s="19" t="s">
        <v>16</v>
      </c>
      <c r="B21" s="52">
        <v>19</v>
      </c>
      <c r="C21" s="90">
        <f>D21+E21</f>
        <v>6917000</v>
      </c>
      <c r="D21" s="97">
        <v>5482000</v>
      </c>
      <c r="E21" s="97">
        <v>1435000</v>
      </c>
      <c r="F21" s="94">
        <v>17</v>
      </c>
      <c r="G21" s="98">
        <f>H21+I21</f>
        <v>3970027.23</v>
      </c>
      <c r="H21" s="97">
        <v>3175475.1</v>
      </c>
      <c r="I21" s="97">
        <v>794552.13</v>
      </c>
      <c r="J21" s="57">
        <f>G21/F21</f>
        <v>233531.01352941175</v>
      </c>
    </row>
    <row r="22" spans="1:10" ht="12.75">
      <c r="A22" s="8" t="s">
        <v>10</v>
      </c>
      <c r="B22" s="51">
        <f>B20+B21</f>
        <v>2278</v>
      </c>
      <c r="C22" s="92">
        <f aca="true" t="shared" si="4" ref="C22:J22">C20+C21</f>
        <v>242377780.63</v>
      </c>
      <c r="D22" s="92">
        <f t="shared" si="4"/>
        <v>192088715.7</v>
      </c>
      <c r="E22" s="92">
        <f t="shared" si="4"/>
        <v>50289064.93</v>
      </c>
      <c r="F22" s="51">
        <f t="shared" si="4"/>
        <v>2276</v>
      </c>
      <c r="G22" s="92">
        <f t="shared" si="4"/>
        <v>174991789.15999997</v>
      </c>
      <c r="H22" s="92">
        <f t="shared" si="4"/>
        <v>138763803.7</v>
      </c>
      <c r="I22" s="92">
        <f t="shared" si="4"/>
        <v>36227985.46</v>
      </c>
      <c r="J22" s="51">
        <f t="shared" si="4"/>
        <v>309237.8581199385</v>
      </c>
    </row>
    <row r="23" spans="1:10" ht="12.75">
      <c r="A23" s="76" t="s">
        <v>41</v>
      </c>
      <c r="B23" s="52">
        <v>76</v>
      </c>
      <c r="C23" s="90">
        <f t="shared" si="0"/>
        <v>8841544.6</v>
      </c>
      <c r="D23" s="97">
        <v>6980300</v>
      </c>
      <c r="E23" s="97">
        <v>1861244.6</v>
      </c>
      <c r="F23" s="94">
        <v>76</v>
      </c>
      <c r="G23" s="98">
        <f t="shared" si="1"/>
        <v>6455072.930000001</v>
      </c>
      <c r="H23" s="97">
        <v>5084443.23</v>
      </c>
      <c r="I23" s="97">
        <v>1370629.7</v>
      </c>
      <c r="J23" s="57">
        <f aca="true" t="shared" si="5" ref="J23:J67">G23/F23</f>
        <v>84935.17013157895</v>
      </c>
    </row>
    <row r="24" spans="1:10" ht="12.75">
      <c r="A24" s="76" t="s">
        <v>42</v>
      </c>
      <c r="B24" s="52">
        <v>11</v>
      </c>
      <c r="C24" s="90">
        <f t="shared" si="0"/>
        <v>1105548.7</v>
      </c>
      <c r="D24" s="97">
        <v>903850</v>
      </c>
      <c r="E24" s="97">
        <v>201698.7</v>
      </c>
      <c r="F24" s="94">
        <v>11</v>
      </c>
      <c r="G24" s="98">
        <f t="shared" si="1"/>
        <v>858340.53</v>
      </c>
      <c r="H24" s="97">
        <v>675848.23</v>
      </c>
      <c r="I24" s="97">
        <v>182492.3</v>
      </c>
      <c r="J24" s="57">
        <f t="shared" si="5"/>
        <v>78030.95727272728</v>
      </c>
    </row>
    <row r="25" spans="1:10" ht="12.75">
      <c r="A25" s="76" t="s">
        <v>43</v>
      </c>
      <c r="B25" s="52">
        <v>44</v>
      </c>
      <c r="C25" s="90">
        <f t="shared" si="0"/>
        <v>4062000</v>
      </c>
      <c r="D25" s="97">
        <v>3248000</v>
      </c>
      <c r="E25" s="97">
        <v>814000</v>
      </c>
      <c r="F25" s="94">
        <v>44</v>
      </c>
      <c r="G25" s="98">
        <f t="shared" si="1"/>
        <v>2943843.27</v>
      </c>
      <c r="H25" s="97">
        <v>2339126.45</v>
      </c>
      <c r="I25" s="97">
        <v>604716.82</v>
      </c>
      <c r="J25" s="57">
        <f t="shared" si="5"/>
        <v>66905.52886363637</v>
      </c>
    </row>
    <row r="26" spans="1:10" ht="12.75">
      <c r="A26" s="77" t="s">
        <v>40</v>
      </c>
      <c r="B26" s="52">
        <v>14</v>
      </c>
      <c r="C26" s="90">
        <f t="shared" si="0"/>
        <v>3120428</v>
      </c>
      <c r="D26" s="97">
        <v>2472000</v>
      </c>
      <c r="E26" s="97">
        <v>648428</v>
      </c>
      <c r="F26" s="94">
        <v>14</v>
      </c>
      <c r="G26" s="98">
        <f t="shared" si="1"/>
        <v>2119209.8</v>
      </c>
      <c r="H26" s="97">
        <v>1685308.46</v>
      </c>
      <c r="I26" s="97">
        <v>433901.34</v>
      </c>
      <c r="J26" s="57">
        <f t="shared" si="5"/>
        <v>151372.12857142856</v>
      </c>
    </row>
    <row r="27" spans="1:10" ht="12.75">
      <c r="A27" s="8" t="s">
        <v>11</v>
      </c>
      <c r="B27" s="20">
        <f>B24+B25+B23+B26</f>
        <v>145</v>
      </c>
      <c r="C27" s="90">
        <f t="shared" si="0"/>
        <v>17129521.3</v>
      </c>
      <c r="D27" s="91">
        <f aca="true" t="shared" si="6" ref="D27:I27">D24+D25+D23+D26</f>
        <v>13604150</v>
      </c>
      <c r="E27" s="91">
        <f t="shared" si="6"/>
        <v>3525371.3</v>
      </c>
      <c r="F27" s="95">
        <f t="shared" si="6"/>
        <v>145</v>
      </c>
      <c r="G27" s="91">
        <f t="shared" si="6"/>
        <v>12376466.530000001</v>
      </c>
      <c r="H27" s="91">
        <f t="shared" si="6"/>
        <v>9784726.370000001</v>
      </c>
      <c r="I27" s="91">
        <f t="shared" si="6"/>
        <v>2591740.1599999997</v>
      </c>
      <c r="J27" s="57">
        <f t="shared" si="5"/>
        <v>85354.9415862069</v>
      </c>
    </row>
    <row r="28" spans="1:10" ht="12.75">
      <c r="A28" s="19" t="s">
        <v>15</v>
      </c>
      <c r="B28" s="52">
        <v>2</v>
      </c>
      <c r="C28" s="90">
        <f>D28+E28</f>
        <v>990613.3</v>
      </c>
      <c r="D28" s="97">
        <v>796150</v>
      </c>
      <c r="E28" s="97">
        <v>194463.3</v>
      </c>
      <c r="F28" s="94">
        <v>2</v>
      </c>
      <c r="G28" s="98">
        <f>H28+I28</f>
        <v>709550.06</v>
      </c>
      <c r="H28" s="97">
        <v>571740.24</v>
      </c>
      <c r="I28" s="97">
        <v>137809.82</v>
      </c>
      <c r="J28" s="78"/>
    </row>
    <row r="29" spans="1:10" ht="12.75">
      <c r="A29" s="8" t="s">
        <v>11</v>
      </c>
      <c r="B29" s="20">
        <f>B27+B28</f>
        <v>147</v>
      </c>
      <c r="C29" s="64">
        <f aca="true" t="shared" si="7" ref="C29:J29">C27+C28</f>
        <v>18120134.6</v>
      </c>
      <c r="D29" s="92">
        <f t="shared" si="7"/>
        <v>14400300</v>
      </c>
      <c r="E29" s="93">
        <f t="shared" si="7"/>
        <v>3719834.5999999996</v>
      </c>
      <c r="F29" s="20">
        <f t="shared" si="7"/>
        <v>147</v>
      </c>
      <c r="G29" s="93">
        <f t="shared" si="7"/>
        <v>13086016.590000002</v>
      </c>
      <c r="H29" s="20">
        <f t="shared" si="7"/>
        <v>10356466.610000001</v>
      </c>
      <c r="I29" s="20">
        <f t="shared" si="7"/>
        <v>2729549.9799999995</v>
      </c>
      <c r="J29" s="20">
        <f t="shared" si="7"/>
        <v>85354.9415862069</v>
      </c>
    </row>
    <row r="30" spans="1:10" ht="12.75">
      <c r="A30" s="8"/>
      <c r="B30" s="21"/>
      <c r="C30" s="74"/>
      <c r="D30" s="39"/>
      <c r="E30" s="39"/>
      <c r="F30" s="39"/>
      <c r="G30" s="73"/>
      <c r="H30" s="40"/>
      <c r="I30" s="40"/>
      <c r="J30" s="57"/>
    </row>
    <row r="31" spans="1:10" ht="12.75">
      <c r="A31" s="77" t="s">
        <v>44</v>
      </c>
      <c r="B31" s="52">
        <v>111</v>
      </c>
      <c r="C31" s="90">
        <f t="shared" si="0"/>
        <v>12552000</v>
      </c>
      <c r="D31" s="97">
        <v>9804000</v>
      </c>
      <c r="E31" s="97">
        <v>2748000</v>
      </c>
      <c r="F31" s="94">
        <v>111</v>
      </c>
      <c r="G31" s="98">
        <f t="shared" si="1"/>
        <v>8772347.3</v>
      </c>
      <c r="H31" s="97">
        <v>7012383.92</v>
      </c>
      <c r="I31" s="97">
        <v>1759963.38</v>
      </c>
      <c r="J31" s="57">
        <f t="shared" si="5"/>
        <v>79030.15585585586</v>
      </c>
    </row>
    <row r="32" spans="1:10" ht="25.5">
      <c r="A32" s="77" t="s">
        <v>45</v>
      </c>
      <c r="B32" s="52"/>
      <c r="C32" s="100">
        <f t="shared" si="0"/>
        <v>246000</v>
      </c>
      <c r="D32" s="99">
        <v>194000</v>
      </c>
      <c r="E32" s="99">
        <v>52000</v>
      </c>
      <c r="F32" s="75"/>
      <c r="G32" s="101">
        <f t="shared" si="1"/>
        <v>116503.29000000001</v>
      </c>
      <c r="H32" s="99">
        <v>93711.3</v>
      </c>
      <c r="I32" s="99">
        <v>22791.99</v>
      </c>
      <c r="J32" s="57"/>
    </row>
    <row r="33" spans="1:10" ht="12.75">
      <c r="A33" s="77" t="s">
        <v>46</v>
      </c>
      <c r="B33" s="52">
        <v>2</v>
      </c>
      <c r="C33" s="90">
        <f t="shared" si="0"/>
        <v>268000</v>
      </c>
      <c r="D33" s="97">
        <v>211000</v>
      </c>
      <c r="E33" s="97">
        <v>57000</v>
      </c>
      <c r="F33" s="94">
        <v>2</v>
      </c>
      <c r="G33" s="98">
        <f t="shared" si="1"/>
        <v>200792.75</v>
      </c>
      <c r="H33" s="97">
        <v>159106.35</v>
      </c>
      <c r="I33" s="97">
        <v>41686.4</v>
      </c>
      <c r="J33" s="57">
        <f t="shared" si="5"/>
        <v>100396.375</v>
      </c>
    </row>
    <row r="34" spans="1:10" ht="12.75">
      <c r="A34" s="77" t="s">
        <v>47</v>
      </c>
      <c r="B34" s="52">
        <v>186</v>
      </c>
      <c r="C34" s="90">
        <f t="shared" si="0"/>
        <v>25286000</v>
      </c>
      <c r="D34" s="97">
        <v>19962000</v>
      </c>
      <c r="E34" s="97">
        <v>5324000</v>
      </c>
      <c r="F34" s="94">
        <v>186</v>
      </c>
      <c r="G34" s="98">
        <f t="shared" si="1"/>
        <v>18038712.599999998</v>
      </c>
      <c r="H34" s="97">
        <v>14217633.54</v>
      </c>
      <c r="I34" s="97">
        <v>3821079.06</v>
      </c>
      <c r="J34" s="57">
        <f t="shared" si="5"/>
        <v>96982.3258064516</v>
      </c>
    </row>
    <row r="35" spans="1:10" ht="12.75">
      <c r="A35" s="77" t="s">
        <v>40</v>
      </c>
      <c r="B35" s="52">
        <v>24</v>
      </c>
      <c r="C35" s="90">
        <f t="shared" si="0"/>
        <v>5022000</v>
      </c>
      <c r="D35" s="97">
        <v>3979300</v>
      </c>
      <c r="E35" s="97">
        <v>1042700</v>
      </c>
      <c r="F35" s="94">
        <v>24</v>
      </c>
      <c r="G35" s="98">
        <f t="shared" si="1"/>
        <v>3778707.86</v>
      </c>
      <c r="H35" s="97">
        <v>3007738.59</v>
      </c>
      <c r="I35" s="97">
        <v>770969.27</v>
      </c>
      <c r="J35" s="57">
        <f t="shared" si="5"/>
        <v>157446.16083333333</v>
      </c>
    </row>
    <row r="36" spans="1:10" ht="12.75">
      <c r="A36" s="77" t="s">
        <v>60</v>
      </c>
      <c r="B36" s="52"/>
      <c r="C36" s="90">
        <f t="shared" si="0"/>
        <v>5835000</v>
      </c>
      <c r="D36" s="97">
        <v>4623000</v>
      </c>
      <c r="E36" s="97">
        <v>1212000</v>
      </c>
      <c r="F36" s="94"/>
      <c r="G36" s="98">
        <f t="shared" si="1"/>
        <v>3782247.16</v>
      </c>
      <c r="H36" s="97">
        <v>3019644.22</v>
      </c>
      <c r="I36" s="97">
        <v>762602.94</v>
      </c>
      <c r="J36" s="57"/>
    </row>
    <row r="37" spans="1:10" ht="12.75">
      <c r="A37" s="8" t="s">
        <v>12</v>
      </c>
      <c r="B37" s="20">
        <f>B32+B34+B33+B31+B35</f>
        <v>323</v>
      </c>
      <c r="C37" s="90">
        <f t="shared" si="0"/>
        <v>49209000</v>
      </c>
      <c r="D37" s="91">
        <f aca="true" t="shared" si="8" ref="D37:I37">D32+D34+D33+D31+D35+D36</f>
        <v>38773300</v>
      </c>
      <c r="E37" s="91">
        <f t="shared" si="8"/>
        <v>10435700</v>
      </c>
      <c r="F37" s="95">
        <f t="shared" si="8"/>
        <v>323</v>
      </c>
      <c r="G37" s="91">
        <f t="shared" si="8"/>
        <v>34689310.95999999</v>
      </c>
      <c r="H37" s="91">
        <f t="shared" si="8"/>
        <v>27510217.919999998</v>
      </c>
      <c r="I37" s="91">
        <f t="shared" si="8"/>
        <v>7179093.039999999</v>
      </c>
      <c r="J37" s="57">
        <f t="shared" si="5"/>
        <v>107397.24755417954</v>
      </c>
    </row>
    <row r="38" spans="1:10" ht="12.75">
      <c r="A38" s="19" t="s">
        <v>20</v>
      </c>
      <c r="B38" s="52">
        <v>2</v>
      </c>
      <c r="C38" s="90">
        <f>D38+E38</f>
        <v>969000</v>
      </c>
      <c r="D38" s="97">
        <v>768000</v>
      </c>
      <c r="E38" s="97">
        <v>201000</v>
      </c>
      <c r="F38" s="94">
        <v>2</v>
      </c>
      <c r="G38" s="98">
        <f>H38+I38</f>
        <v>733325.05</v>
      </c>
      <c r="H38" s="97">
        <v>592060.6</v>
      </c>
      <c r="I38" s="97">
        <v>141264.45</v>
      </c>
      <c r="J38" s="57"/>
    </row>
    <row r="39" spans="1:10" ht="12.75">
      <c r="A39" s="8" t="s">
        <v>12</v>
      </c>
      <c r="B39" s="20">
        <f>B37+B38</f>
        <v>325</v>
      </c>
      <c r="C39" s="92">
        <f aca="true" t="shared" si="9" ref="C39:I39">C37+C38</f>
        <v>50178000</v>
      </c>
      <c r="D39" s="92">
        <f t="shared" si="9"/>
        <v>39541300</v>
      </c>
      <c r="E39" s="92">
        <f t="shared" si="9"/>
        <v>10636700</v>
      </c>
      <c r="F39" s="95">
        <f t="shared" si="9"/>
        <v>325</v>
      </c>
      <c r="G39" s="93">
        <f t="shared" si="9"/>
        <v>35422636.00999999</v>
      </c>
      <c r="H39" s="93">
        <f t="shared" si="9"/>
        <v>28102278.52</v>
      </c>
      <c r="I39" s="93">
        <f t="shared" si="9"/>
        <v>7320357.489999999</v>
      </c>
      <c r="J39" s="57"/>
    </row>
    <row r="40" spans="1:10" ht="12.75">
      <c r="A40" s="8"/>
      <c r="B40" s="21"/>
      <c r="C40" s="72"/>
      <c r="D40" s="39"/>
      <c r="E40" s="40"/>
      <c r="F40" s="40"/>
      <c r="G40" s="73"/>
      <c r="H40" s="40"/>
      <c r="I40" s="40"/>
      <c r="J40" s="57"/>
    </row>
    <row r="41" spans="1:10" ht="12.75">
      <c r="A41" s="19" t="s">
        <v>30</v>
      </c>
      <c r="B41" s="52">
        <v>1</v>
      </c>
      <c r="C41" s="90">
        <f t="shared" si="0"/>
        <v>963000</v>
      </c>
      <c r="D41" s="97">
        <v>763000</v>
      </c>
      <c r="E41" s="97">
        <v>200000</v>
      </c>
      <c r="F41" s="94">
        <v>1</v>
      </c>
      <c r="G41" s="98">
        <f t="shared" si="1"/>
        <v>838934.74</v>
      </c>
      <c r="H41" s="97">
        <v>736934.74</v>
      </c>
      <c r="I41" s="97">
        <v>102000</v>
      </c>
      <c r="J41" s="57">
        <f t="shared" si="5"/>
        <v>838934.74</v>
      </c>
    </row>
    <row r="42" spans="1:11" ht="12.75">
      <c r="A42" s="19" t="s">
        <v>13</v>
      </c>
      <c r="B42" s="52">
        <v>80</v>
      </c>
      <c r="C42" s="90">
        <f t="shared" si="0"/>
        <v>25400000</v>
      </c>
      <c r="D42" s="97">
        <v>20385000</v>
      </c>
      <c r="E42" s="97">
        <v>5015000</v>
      </c>
      <c r="F42" s="94">
        <v>71</v>
      </c>
      <c r="G42" s="98">
        <f t="shared" si="1"/>
        <v>19010698.8</v>
      </c>
      <c r="H42" s="97">
        <v>15377635.83</v>
      </c>
      <c r="I42" s="97">
        <v>3633062.97</v>
      </c>
      <c r="J42" s="57">
        <f t="shared" si="5"/>
        <v>267756.32112676057</v>
      </c>
      <c r="K42" s="2" t="s">
        <v>85</v>
      </c>
    </row>
    <row r="43" spans="1:10" ht="12.75">
      <c r="A43" s="19" t="s">
        <v>14</v>
      </c>
      <c r="B43" s="52">
        <v>6</v>
      </c>
      <c r="C43" s="90">
        <f t="shared" si="0"/>
        <v>2095000</v>
      </c>
      <c r="D43" s="97">
        <v>1660000</v>
      </c>
      <c r="E43" s="97">
        <v>435000</v>
      </c>
      <c r="F43" s="94">
        <v>6</v>
      </c>
      <c r="G43" s="98">
        <f t="shared" si="1"/>
        <v>1406871.31</v>
      </c>
      <c r="H43" s="97">
        <v>1119210.46</v>
      </c>
      <c r="I43" s="97">
        <v>287660.85</v>
      </c>
      <c r="J43" s="57">
        <f t="shared" si="5"/>
        <v>234478.55166666667</v>
      </c>
    </row>
    <row r="44" spans="1:10" ht="12.75">
      <c r="A44" s="19" t="s">
        <v>33</v>
      </c>
      <c r="B44" s="52">
        <v>1</v>
      </c>
      <c r="C44" s="90">
        <f t="shared" si="0"/>
        <v>963000</v>
      </c>
      <c r="D44" s="97">
        <v>763000</v>
      </c>
      <c r="E44" s="97">
        <v>200000</v>
      </c>
      <c r="F44" s="94">
        <v>1</v>
      </c>
      <c r="G44" s="98">
        <f t="shared" si="1"/>
        <v>634974.3200000001</v>
      </c>
      <c r="H44" s="97">
        <v>510914.14</v>
      </c>
      <c r="I44" s="97">
        <v>124060.18</v>
      </c>
      <c r="J44" s="57">
        <f t="shared" si="5"/>
        <v>634974.3200000001</v>
      </c>
    </row>
    <row r="45" spans="1:10" ht="12.75">
      <c r="A45" s="19" t="s">
        <v>15</v>
      </c>
      <c r="B45" s="52">
        <v>2</v>
      </c>
      <c r="C45" s="90">
        <f t="shared" si="0"/>
        <v>990613.3</v>
      </c>
      <c r="D45" s="97">
        <v>796150</v>
      </c>
      <c r="E45" s="97">
        <v>194463.3</v>
      </c>
      <c r="F45" s="94">
        <v>2</v>
      </c>
      <c r="G45" s="98">
        <f t="shared" si="1"/>
        <v>709550.06</v>
      </c>
      <c r="H45" s="97">
        <v>571740.24</v>
      </c>
      <c r="I45" s="97">
        <v>137809.82</v>
      </c>
      <c r="J45" s="57">
        <f t="shared" si="5"/>
        <v>354775.03</v>
      </c>
    </row>
    <row r="46" spans="1:10" ht="12.75">
      <c r="A46" s="19" t="s">
        <v>16</v>
      </c>
      <c r="B46" s="52">
        <v>19</v>
      </c>
      <c r="C46" s="90">
        <f t="shared" si="0"/>
        <v>6917000</v>
      </c>
      <c r="D46" s="97">
        <v>5482000</v>
      </c>
      <c r="E46" s="97">
        <v>1435000</v>
      </c>
      <c r="F46" s="94">
        <v>17</v>
      </c>
      <c r="G46" s="98">
        <f t="shared" si="1"/>
        <v>3970027.23</v>
      </c>
      <c r="H46" s="97">
        <v>3175475.1</v>
      </c>
      <c r="I46" s="97">
        <v>794552.13</v>
      </c>
      <c r="J46" s="57">
        <f t="shared" si="5"/>
        <v>233531.01352941175</v>
      </c>
    </row>
    <row r="47" spans="1:10" ht="12.75">
      <c r="A47" s="81" t="s">
        <v>17</v>
      </c>
      <c r="B47" s="52">
        <v>26</v>
      </c>
      <c r="C47" s="90">
        <f t="shared" si="0"/>
        <v>8405000</v>
      </c>
      <c r="D47" s="97">
        <v>6660000</v>
      </c>
      <c r="E47" s="97">
        <v>1745000</v>
      </c>
      <c r="F47" s="94">
        <v>25</v>
      </c>
      <c r="G47" s="98">
        <f t="shared" si="1"/>
        <v>5866999.43</v>
      </c>
      <c r="H47" s="97">
        <v>4673322.25</v>
      </c>
      <c r="I47" s="97">
        <v>1193677.18</v>
      </c>
      <c r="J47" s="57">
        <f t="shared" si="5"/>
        <v>234679.9772</v>
      </c>
    </row>
    <row r="48" spans="1:10" ht="12.75">
      <c r="A48" s="19" t="s">
        <v>18</v>
      </c>
      <c r="B48" s="52"/>
      <c r="C48" s="90">
        <f t="shared" si="0"/>
        <v>2213531.1799999997</v>
      </c>
      <c r="D48" s="97">
        <v>2052921.17</v>
      </c>
      <c r="E48" s="97">
        <v>160610.01</v>
      </c>
      <c r="F48" s="94"/>
      <c r="G48" s="98">
        <f t="shared" si="1"/>
        <v>1742573.92</v>
      </c>
      <c r="H48" s="97">
        <v>1582764.51</v>
      </c>
      <c r="I48" s="97">
        <v>159809.41</v>
      </c>
      <c r="J48" s="57"/>
    </row>
    <row r="49" spans="1:10" ht="12.75">
      <c r="A49" s="19" t="s">
        <v>19</v>
      </c>
      <c r="B49" s="52">
        <v>16</v>
      </c>
      <c r="C49" s="90">
        <f t="shared" si="0"/>
        <v>6035000</v>
      </c>
      <c r="D49" s="97">
        <v>4783000</v>
      </c>
      <c r="E49" s="97">
        <v>1252000</v>
      </c>
      <c r="F49" s="94">
        <v>16</v>
      </c>
      <c r="G49" s="98">
        <f t="shared" si="1"/>
        <v>4658954.09</v>
      </c>
      <c r="H49" s="97">
        <v>3806436.99</v>
      </c>
      <c r="I49" s="97">
        <v>852517.1</v>
      </c>
      <c r="J49" s="57">
        <f t="shared" si="5"/>
        <v>291184.630625</v>
      </c>
    </row>
    <row r="50" spans="1:10" ht="12.75">
      <c r="A50" s="19" t="s">
        <v>20</v>
      </c>
      <c r="B50" s="52">
        <v>2</v>
      </c>
      <c r="C50" s="90">
        <f t="shared" si="0"/>
        <v>969000</v>
      </c>
      <c r="D50" s="97">
        <v>768000</v>
      </c>
      <c r="E50" s="97">
        <v>201000</v>
      </c>
      <c r="F50" s="94">
        <v>2</v>
      </c>
      <c r="G50" s="98">
        <f t="shared" si="1"/>
        <v>733325.05</v>
      </c>
      <c r="H50" s="97">
        <v>592060.6</v>
      </c>
      <c r="I50" s="97">
        <v>141264.45</v>
      </c>
      <c r="J50" s="57">
        <f t="shared" si="5"/>
        <v>366662.525</v>
      </c>
    </row>
    <row r="51" spans="1:10" ht="12.75">
      <c r="A51" s="19" t="s">
        <v>79</v>
      </c>
      <c r="B51" s="52">
        <v>20</v>
      </c>
      <c r="C51" s="90">
        <f t="shared" si="0"/>
        <v>1356000</v>
      </c>
      <c r="D51" s="97">
        <v>1075000</v>
      </c>
      <c r="E51" s="97">
        <v>281000</v>
      </c>
      <c r="F51" s="37"/>
      <c r="G51" s="98">
        <f t="shared" si="1"/>
        <v>0</v>
      </c>
      <c r="H51" s="97"/>
      <c r="I51" s="97"/>
      <c r="J51" s="57"/>
    </row>
    <row r="52" spans="1:10" ht="12.75">
      <c r="A52" s="21" t="s">
        <v>21</v>
      </c>
      <c r="B52" s="20">
        <f>SUM(B41:B51)</f>
        <v>173</v>
      </c>
      <c r="C52" s="90">
        <f t="shared" si="0"/>
        <v>56307144.480000004</v>
      </c>
      <c r="D52" s="91">
        <f>SUM(D41:D51)</f>
        <v>45188071.17</v>
      </c>
      <c r="E52" s="39">
        <f>SUM(E41:E51)</f>
        <v>11119073.31</v>
      </c>
      <c r="F52" s="95">
        <f>SUM(F41:F50)</f>
        <v>141</v>
      </c>
      <c r="G52" s="98">
        <f t="shared" si="1"/>
        <v>39572908.95</v>
      </c>
      <c r="H52" s="91">
        <f>SUM(H41:H51)</f>
        <v>32146494.860000007</v>
      </c>
      <c r="I52" s="91">
        <f>SUM(I41:I51)</f>
        <v>7426414.09</v>
      </c>
      <c r="J52" s="57">
        <f t="shared" si="5"/>
        <v>280658.9287234043</v>
      </c>
    </row>
    <row r="53" spans="1:10" ht="12.75">
      <c r="A53" s="21"/>
      <c r="B53" s="20"/>
      <c r="C53" s="72"/>
      <c r="D53" s="39"/>
      <c r="E53" s="39"/>
      <c r="F53" s="40"/>
      <c r="G53" s="73"/>
      <c r="H53" s="40"/>
      <c r="I53" s="40"/>
      <c r="J53" s="57"/>
    </row>
    <row r="54" spans="1:10" ht="12.75">
      <c r="A54" s="79" t="s">
        <v>40</v>
      </c>
      <c r="B54" s="52"/>
      <c r="C54" s="90">
        <f t="shared" si="0"/>
        <v>231888.19</v>
      </c>
      <c r="D54" s="97">
        <v>207643.65</v>
      </c>
      <c r="E54" s="97">
        <v>24244.54</v>
      </c>
      <c r="F54" s="37"/>
      <c r="G54" s="98">
        <f t="shared" si="1"/>
        <v>129579.48</v>
      </c>
      <c r="H54" s="97">
        <v>116151.18</v>
      </c>
      <c r="I54" s="97">
        <v>13428.3</v>
      </c>
      <c r="J54" s="57"/>
    </row>
    <row r="55" spans="1:10" ht="12.75">
      <c r="A55" s="19" t="s">
        <v>22</v>
      </c>
      <c r="B55" s="52"/>
      <c r="C55" s="90">
        <f>D55+E55</f>
        <v>0</v>
      </c>
      <c r="D55" s="97">
        <v>0</v>
      </c>
      <c r="E55" s="97">
        <v>0</v>
      </c>
      <c r="F55" s="37"/>
      <c r="G55" s="98">
        <f>H55+I55</f>
        <v>0</v>
      </c>
      <c r="H55" s="97">
        <v>0</v>
      </c>
      <c r="I55" s="97">
        <v>0</v>
      </c>
      <c r="J55" s="57"/>
    </row>
    <row r="56" spans="1:10" ht="12.75">
      <c r="A56" s="19" t="s">
        <v>48</v>
      </c>
      <c r="B56" s="52"/>
      <c r="C56" s="90">
        <f t="shared" si="0"/>
        <v>661009.0599999999</v>
      </c>
      <c r="D56" s="97">
        <v>631801.2</v>
      </c>
      <c r="E56" s="97">
        <v>29207.86</v>
      </c>
      <c r="F56" s="37"/>
      <c r="G56" s="98">
        <f t="shared" si="1"/>
        <v>186298.78</v>
      </c>
      <c r="H56" s="97">
        <v>169683.41</v>
      </c>
      <c r="I56" s="97">
        <v>16615.37</v>
      </c>
      <c r="J56" s="57"/>
    </row>
    <row r="57" spans="1:10" ht="12.75">
      <c r="A57" s="21" t="s">
        <v>23</v>
      </c>
      <c r="B57" s="51">
        <f aca="true" t="shared" si="10" ref="B57:I57">B55+B54+B56</f>
        <v>0</v>
      </c>
      <c r="C57" s="90">
        <f t="shared" si="0"/>
        <v>892897.25</v>
      </c>
      <c r="D57" s="91">
        <f>D55+D54+D56</f>
        <v>839444.85</v>
      </c>
      <c r="E57" s="91">
        <f t="shared" si="10"/>
        <v>53452.4</v>
      </c>
      <c r="F57" s="95">
        <f t="shared" si="10"/>
        <v>0</v>
      </c>
      <c r="G57" s="98">
        <f t="shared" si="1"/>
        <v>315878.25999999995</v>
      </c>
      <c r="H57" s="91">
        <f t="shared" si="10"/>
        <v>285834.58999999997</v>
      </c>
      <c r="I57" s="91">
        <f t="shared" si="10"/>
        <v>30043.67</v>
      </c>
      <c r="J57" s="57"/>
    </row>
    <row r="58" spans="1:10" ht="15.75" customHeight="1">
      <c r="A58" s="21"/>
      <c r="B58" s="20"/>
      <c r="C58" s="72"/>
      <c r="D58" s="40"/>
      <c r="E58" s="40"/>
      <c r="F58" s="96"/>
      <c r="G58" s="73"/>
      <c r="H58" s="40"/>
      <c r="I58" s="40"/>
      <c r="J58" s="57"/>
    </row>
    <row r="59" spans="1:10" ht="12.75">
      <c r="A59" s="19" t="s">
        <v>24</v>
      </c>
      <c r="B59" s="52"/>
      <c r="C59" s="90">
        <f t="shared" si="0"/>
        <v>11507.17</v>
      </c>
      <c r="D59" s="97">
        <v>9118.2</v>
      </c>
      <c r="E59" s="97">
        <v>2388.97</v>
      </c>
      <c r="F59" s="94"/>
      <c r="G59" s="98">
        <f t="shared" si="1"/>
        <v>11507.17</v>
      </c>
      <c r="H59" s="97">
        <v>9118.2</v>
      </c>
      <c r="I59" s="97">
        <v>2388.97</v>
      </c>
      <c r="J59" s="57"/>
    </row>
    <row r="60" spans="1:10" ht="12.75">
      <c r="A60" s="19" t="s">
        <v>26</v>
      </c>
      <c r="B60" s="52">
        <v>30</v>
      </c>
      <c r="C60" s="90">
        <f t="shared" si="0"/>
        <v>8955000</v>
      </c>
      <c r="D60" s="97">
        <v>7039000</v>
      </c>
      <c r="E60" s="97">
        <v>1916000</v>
      </c>
      <c r="F60" s="94">
        <v>30</v>
      </c>
      <c r="G60" s="98">
        <f t="shared" si="1"/>
        <v>6147782.26</v>
      </c>
      <c r="H60" s="97">
        <v>4895197.81</v>
      </c>
      <c r="I60" s="97">
        <v>1252584.45</v>
      </c>
      <c r="J60" s="57">
        <f t="shared" si="5"/>
        <v>204926.0753333333</v>
      </c>
    </row>
    <row r="61" spans="1:10" ht="12.75">
      <c r="A61" s="19"/>
      <c r="B61" s="52"/>
      <c r="C61" s="72"/>
      <c r="D61" s="38"/>
      <c r="E61" s="38"/>
      <c r="F61" s="94"/>
      <c r="G61" s="73"/>
      <c r="H61" s="38"/>
      <c r="I61" s="38"/>
      <c r="J61" s="57"/>
    </row>
    <row r="62" spans="1:10" ht="12.75">
      <c r="A62" s="21" t="s">
        <v>25</v>
      </c>
      <c r="B62" s="20">
        <f>B59+B60+B61</f>
        <v>30</v>
      </c>
      <c r="C62" s="91">
        <f aca="true" t="shared" si="11" ref="C62:I62">C59+C60+C61</f>
        <v>8966507.17</v>
      </c>
      <c r="D62" s="91">
        <f t="shared" si="11"/>
        <v>7048118.2</v>
      </c>
      <c r="E62" s="91">
        <f t="shared" si="11"/>
        <v>1918388.97</v>
      </c>
      <c r="F62" s="95">
        <f t="shared" si="11"/>
        <v>30</v>
      </c>
      <c r="G62" s="91">
        <f t="shared" si="11"/>
        <v>6159289.43</v>
      </c>
      <c r="H62" s="91">
        <f t="shared" si="11"/>
        <v>4904316.01</v>
      </c>
      <c r="I62" s="91">
        <f t="shared" si="11"/>
        <v>1254973.42</v>
      </c>
      <c r="J62" s="57">
        <f t="shared" si="5"/>
        <v>205309.64766666666</v>
      </c>
    </row>
    <row r="63" spans="1:10" ht="12.75">
      <c r="A63" s="79" t="s">
        <v>49</v>
      </c>
      <c r="B63" s="52">
        <v>11</v>
      </c>
      <c r="C63" s="90">
        <f>D63+E63</f>
        <v>1393294.55</v>
      </c>
      <c r="D63" s="97">
        <v>1105081.07</v>
      </c>
      <c r="E63" s="97">
        <v>288213.48</v>
      </c>
      <c r="F63" s="94">
        <v>6</v>
      </c>
      <c r="G63" s="98">
        <f>H63+I63</f>
        <v>804860.17</v>
      </c>
      <c r="H63" s="97">
        <v>637765.55</v>
      </c>
      <c r="I63" s="97">
        <v>167094.62</v>
      </c>
      <c r="J63" s="57">
        <f t="shared" si="5"/>
        <v>134143.36166666666</v>
      </c>
    </row>
    <row r="64" spans="1:10" ht="12.75">
      <c r="A64" s="21" t="s">
        <v>27</v>
      </c>
      <c r="B64" s="51">
        <f>B10+B20+B27+B37+B52+B57+B62+B63</f>
        <v>2946</v>
      </c>
      <c r="C64" s="90">
        <f t="shared" si="0"/>
        <v>370527145.38</v>
      </c>
      <c r="D64" s="91">
        <f aca="true" t="shared" si="12" ref="D64:I64">D10+D20+D27+D37+D52+D57+D62+D63</f>
        <v>294085880.99</v>
      </c>
      <c r="E64" s="91">
        <f t="shared" si="12"/>
        <v>76441264.39</v>
      </c>
      <c r="F64" s="95">
        <f t="shared" si="12"/>
        <v>2909</v>
      </c>
      <c r="G64" s="91">
        <f t="shared" si="12"/>
        <v>265724336.22999993</v>
      </c>
      <c r="H64" s="91">
        <f t="shared" si="12"/>
        <v>211471547.9</v>
      </c>
      <c r="I64" s="91">
        <f t="shared" si="12"/>
        <v>54252788.32999999</v>
      </c>
      <c r="J64" s="57">
        <f t="shared" si="5"/>
        <v>91345.59512891025</v>
      </c>
    </row>
    <row r="65" spans="1:10" ht="12.75">
      <c r="A65" s="19" t="s">
        <v>80</v>
      </c>
      <c r="B65" s="51">
        <f>B64-B52</f>
        <v>2773</v>
      </c>
      <c r="C65" s="90">
        <f t="shared" si="0"/>
        <v>314220000.9</v>
      </c>
      <c r="D65" s="91">
        <f>D64-D52</f>
        <v>248897809.82</v>
      </c>
      <c r="E65" s="91">
        <f>E64-E52</f>
        <v>65322191.08</v>
      </c>
      <c r="F65" s="95">
        <f>F64-F52</f>
        <v>2768</v>
      </c>
      <c r="G65" s="98">
        <f t="shared" si="1"/>
        <v>226151427.27999997</v>
      </c>
      <c r="H65" s="91">
        <f>H64-H52</f>
        <v>179325053.04</v>
      </c>
      <c r="I65" s="91">
        <f>I64-I52</f>
        <v>46826374.239999995</v>
      </c>
      <c r="J65" s="57">
        <f t="shared" si="5"/>
        <v>81702.10523121386</v>
      </c>
    </row>
    <row r="66" spans="1:10" ht="12.75">
      <c r="A66" s="19" t="s">
        <v>50</v>
      </c>
      <c r="B66" s="20">
        <v>1139</v>
      </c>
      <c r="C66" s="90">
        <f t="shared" si="0"/>
        <v>96616000</v>
      </c>
      <c r="D66" s="91">
        <v>76558000</v>
      </c>
      <c r="E66" s="91">
        <v>20058000</v>
      </c>
      <c r="F66" s="95">
        <v>1105</v>
      </c>
      <c r="G66" s="98">
        <f t="shared" si="1"/>
        <v>47259687</v>
      </c>
      <c r="H66" s="91">
        <v>34487387</v>
      </c>
      <c r="I66" s="91">
        <v>12772300</v>
      </c>
      <c r="J66" s="57">
        <f t="shared" si="5"/>
        <v>42768.94751131222</v>
      </c>
    </row>
    <row r="67" spans="1:10" ht="12.75">
      <c r="A67" s="89" t="s">
        <v>52</v>
      </c>
      <c r="B67" s="51">
        <f>B64+B66</f>
        <v>4085</v>
      </c>
      <c r="C67" s="102">
        <f t="shared" si="0"/>
        <v>467143145.38</v>
      </c>
      <c r="D67" s="92">
        <f aca="true" t="shared" si="13" ref="D67:I67">D64+D66</f>
        <v>370643880.99</v>
      </c>
      <c r="E67" s="92">
        <f t="shared" si="13"/>
        <v>96499264.39</v>
      </c>
      <c r="F67" s="51">
        <f t="shared" si="13"/>
        <v>4014</v>
      </c>
      <c r="G67" s="103">
        <f t="shared" si="1"/>
        <v>312984023.23</v>
      </c>
      <c r="H67" s="92">
        <f t="shared" si="13"/>
        <v>245958934.9</v>
      </c>
      <c r="I67" s="92">
        <f t="shared" si="13"/>
        <v>67025088.32999999</v>
      </c>
      <c r="J67" s="57">
        <f t="shared" si="5"/>
        <v>77973.09995764824</v>
      </c>
    </row>
    <row r="68" spans="1:9" ht="12.75">
      <c r="A68" s="67"/>
      <c r="B68" s="67"/>
      <c r="C68" s="67"/>
      <c r="D68" s="67"/>
      <c r="E68" s="67"/>
      <c r="F68" s="67"/>
      <c r="G68" s="67"/>
      <c r="H68" s="67"/>
      <c r="I68" s="67"/>
    </row>
    <row r="69" spans="1:9" ht="12.75">
      <c r="A69" s="67"/>
      <c r="B69" s="67"/>
      <c r="C69" s="67"/>
      <c r="D69" s="67"/>
      <c r="E69" s="67"/>
      <c r="F69" s="67"/>
      <c r="G69" s="67"/>
      <c r="H69" s="67"/>
      <c r="I69" s="67"/>
    </row>
    <row r="70" spans="1:9" ht="12.75">
      <c r="A70" s="67"/>
      <c r="B70" s="67"/>
      <c r="C70" s="67"/>
      <c r="D70" s="67"/>
      <c r="E70" s="67"/>
      <c r="F70" s="67"/>
      <c r="G70" s="67"/>
      <c r="H70" s="67"/>
      <c r="I70" s="67"/>
    </row>
    <row r="71" spans="1:9" ht="12.75">
      <c r="A71" s="67"/>
      <c r="B71" s="67"/>
      <c r="C71" s="67"/>
      <c r="D71" s="67"/>
      <c r="E71" s="67"/>
      <c r="F71" s="67"/>
      <c r="G71" s="67"/>
      <c r="H71" s="67"/>
      <c r="I71" s="67"/>
    </row>
    <row r="72" spans="1:9" ht="12.75">
      <c r="A72" s="67"/>
      <c r="B72" s="67"/>
      <c r="C72" s="67"/>
      <c r="D72" s="67"/>
      <c r="E72" s="67"/>
      <c r="F72" s="67"/>
      <c r="G72" s="67"/>
      <c r="H72" s="67"/>
      <c r="I72" s="67"/>
    </row>
    <row r="73" spans="1:9" ht="12.75">
      <c r="A73" s="67"/>
      <c r="B73" s="67"/>
      <c r="C73" s="67"/>
      <c r="D73" s="67"/>
      <c r="E73" s="67"/>
      <c r="F73" s="67"/>
      <c r="G73" s="67"/>
      <c r="H73" s="67"/>
      <c r="I73" s="67"/>
    </row>
    <row r="74" spans="1:9" ht="12.75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12.75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2.75">
      <c r="A76" s="67"/>
      <c r="B76" s="67"/>
      <c r="C76" s="67"/>
      <c r="D76" s="67"/>
      <c r="E76" s="67"/>
      <c r="F76" s="67"/>
      <c r="G76" s="67"/>
      <c r="H76" s="67"/>
      <c r="I76" s="67"/>
    </row>
  </sheetData>
  <sheetProtection/>
  <mergeCells count="12">
    <mergeCell ref="A1:I2"/>
    <mergeCell ref="A4:A7"/>
    <mergeCell ref="B4:B5"/>
    <mergeCell ref="C4:C8"/>
    <mergeCell ref="D4:E4"/>
    <mergeCell ref="F4:F8"/>
    <mergeCell ref="G4:G8"/>
    <mergeCell ref="H4:I4"/>
    <mergeCell ref="D5:D7"/>
    <mergeCell ref="E5:E7"/>
    <mergeCell ref="H5:H7"/>
    <mergeCell ref="I5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G28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50.375" style="2" customWidth="1"/>
    <col min="2" max="2" width="12.875" style="2" customWidth="1"/>
    <col min="3" max="3" width="14.75390625" style="2" customWidth="1"/>
    <col min="4" max="4" width="20.125" style="2" customWidth="1"/>
    <col min="5" max="5" width="25.625" style="2" customWidth="1"/>
    <col min="6" max="6" width="10.00390625" style="2" bestFit="1" customWidth="1"/>
    <col min="7" max="16384" width="9.125" style="2" customWidth="1"/>
  </cols>
  <sheetData>
    <row r="6" spans="1:5" ht="45.75" customHeight="1">
      <c r="A6" s="178" t="s">
        <v>95</v>
      </c>
      <c r="B6" s="178"/>
      <c r="C6" s="178"/>
      <c r="D6" s="178"/>
      <c r="E6" s="178"/>
    </row>
    <row r="7" spans="1:5" ht="18" customHeight="1">
      <c r="A7" s="23"/>
      <c r="B7" s="23"/>
      <c r="C7" s="23"/>
      <c r="D7" s="23"/>
      <c r="E7" s="23"/>
    </row>
    <row r="9" spans="1:5" ht="24.75" customHeight="1">
      <c r="A9" s="179" t="s">
        <v>2</v>
      </c>
      <c r="B9" s="174" t="s">
        <v>0</v>
      </c>
      <c r="C9" s="175"/>
      <c r="D9" s="176" t="s">
        <v>56</v>
      </c>
      <c r="E9" s="177"/>
    </row>
    <row r="10" spans="1:5" ht="12.75">
      <c r="A10" s="180"/>
      <c r="B10" s="24" t="s">
        <v>3</v>
      </c>
      <c r="C10" s="24" t="s">
        <v>4</v>
      </c>
      <c r="D10" s="24" t="s">
        <v>94</v>
      </c>
      <c r="E10" s="24" t="s">
        <v>96</v>
      </c>
    </row>
    <row r="11" spans="1:5" ht="12.75">
      <c r="A11" s="25"/>
      <c r="B11" s="26"/>
      <c r="C11" s="26"/>
      <c r="D11" s="26"/>
      <c r="E11" s="26"/>
    </row>
    <row r="12" spans="1:7" ht="13.5">
      <c r="A12" s="27" t="s">
        <v>7</v>
      </c>
      <c r="B12" s="28">
        <f>B14+B15</f>
        <v>2931</v>
      </c>
      <c r="C12" s="28">
        <f>C14+C15</f>
        <v>2882</v>
      </c>
      <c r="D12" s="28">
        <f>D14+D15</f>
        <v>310968</v>
      </c>
      <c r="E12" s="28">
        <f>E14+E15</f>
        <v>162430</v>
      </c>
      <c r="F12" s="119"/>
      <c r="G12" s="119"/>
    </row>
    <row r="13" spans="1:7" ht="12.75">
      <c r="A13" s="121" t="s">
        <v>1</v>
      </c>
      <c r="B13" s="26"/>
      <c r="C13" s="26"/>
      <c r="D13" s="26"/>
      <c r="E13" s="26"/>
      <c r="F13" s="119"/>
      <c r="G13" s="119"/>
    </row>
    <row r="14" spans="1:7" s="30" customFormat="1" ht="24" customHeight="1">
      <c r="A14" s="29" t="s">
        <v>57</v>
      </c>
      <c r="B14" s="26">
        <v>185</v>
      </c>
      <c r="C14" s="26">
        <v>174</v>
      </c>
      <c r="D14" s="26">
        <v>56831</v>
      </c>
      <c r="E14" s="26">
        <v>28008</v>
      </c>
      <c r="F14" s="119"/>
      <c r="G14" s="119"/>
    </row>
    <row r="15" spans="1:7" s="30" customFormat="1" ht="12.75">
      <c r="A15" s="29" t="s">
        <v>6</v>
      </c>
      <c r="B15" s="26">
        <v>2746</v>
      </c>
      <c r="C15" s="26">
        <v>2708</v>
      </c>
      <c r="D15" s="26">
        <v>254137</v>
      </c>
      <c r="E15" s="26">
        <v>134422</v>
      </c>
      <c r="F15" s="119"/>
      <c r="G15" s="119"/>
    </row>
    <row r="16" spans="1:7" s="30" customFormat="1" ht="27">
      <c r="A16" s="31" t="s">
        <v>8</v>
      </c>
      <c r="B16" s="28">
        <f>B18</f>
        <v>1138</v>
      </c>
      <c r="C16" s="28">
        <f>C18</f>
        <v>1128</v>
      </c>
      <c r="D16" s="28">
        <f>D18</f>
        <v>114676.5</v>
      </c>
      <c r="E16" s="28">
        <f>E18</f>
        <v>51839</v>
      </c>
      <c r="F16" s="119"/>
      <c r="G16" s="119"/>
    </row>
    <row r="17" spans="1:7" ht="12.75">
      <c r="A17" s="7" t="s">
        <v>1</v>
      </c>
      <c r="B17" s="25"/>
      <c r="C17" s="25"/>
      <c r="D17" s="25"/>
      <c r="E17" s="25"/>
      <c r="F17" s="119"/>
      <c r="G17" s="119"/>
    </row>
    <row r="18" spans="1:7" ht="12.75">
      <c r="A18" s="29" t="s">
        <v>6</v>
      </c>
      <c r="B18" s="25">
        <v>1138</v>
      </c>
      <c r="C18" s="26">
        <v>1128</v>
      </c>
      <c r="D18" s="25">
        <v>114676.5</v>
      </c>
      <c r="E18" s="118">
        <v>51839</v>
      </c>
      <c r="F18" s="119"/>
      <c r="G18" s="119"/>
    </row>
    <row r="19" spans="1:7" ht="12.75">
      <c r="A19" s="32" t="s">
        <v>9</v>
      </c>
      <c r="B19" s="33">
        <f>B21+B22</f>
        <v>4069</v>
      </c>
      <c r="C19" s="34">
        <f>C21+C22</f>
        <v>4010</v>
      </c>
      <c r="D19" s="34">
        <f>D21+D22</f>
        <v>425644.5</v>
      </c>
      <c r="E19" s="34">
        <f>E21+E22</f>
        <v>214269</v>
      </c>
      <c r="F19" s="119"/>
      <c r="G19" s="119"/>
    </row>
    <row r="20" spans="1:7" ht="12.75">
      <c r="A20" s="7" t="s">
        <v>1</v>
      </c>
      <c r="B20" s="26"/>
      <c r="C20" s="25"/>
      <c r="D20" s="25"/>
      <c r="E20" s="25"/>
      <c r="F20" s="119"/>
      <c r="G20" s="119"/>
    </row>
    <row r="21" spans="1:7" ht="26.25" customHeight="1">
      <c r="A21" s="120" t="s">
        <v>57</v>
      </c>
      <c r="B21" s="26">
        <f>B14</f>
        <v>185</v>
      </c>
      <c r="C21" s="26">
        <f>C14</f>
        <v>174</v>
      </c>
      <c r="D21" s="26">
        <f>D14</f>
        <v>56831</v>
      </c>
      <c r="E21" s="26">
        <f>E14</f>
        <v>28008</v>
      </c>
      <c r="F21" s="119"/>
      <c r="G21" s="119"/>
    </row>
    <row r="22" spans="1:7" ht="14.25" customHeight="1">
      <c r="A22" s="29" t="s">
        <v>6</v>
      </c>
      <c r="B22" s="26">
        <f>B15+B18</f>
        <v>3884</v>
      </c>
      <c r="C22" s="26">
        <f>C15+C18</f>
        <v>3836</v>
      </c>
      <c r="D22" s="26">
        <f>D15+D18</f>
        <v>368813.5</v>
      </c>
      <c r="E22" s="26">
        <f>E15+E18</f>
        <v>186261</v>
      </c>
      <c r="F22" s="119"/>
      <c r="G22" s="119"/>
    </row>
    <row r="25" spans="1:3" ht="12.75">
      <c r="A25" s="181" t="s">
        <v>97</v>
      </c>
      <c r="B25" s="181"/>
      <c r="C25" s="181"/>
    </row>
    <row r="26" spans="1:4" ht="12.75">
      <c r="A26" s="182" t="s">
        <v>99</v>
      </c>
      <c r="B26" s="183"/>
      <c r="C26" s="181" t="s">
        <v>100</v>
      </c>
      <c r="D26" s="2" t="s">
        <v>98</v>
      </c>
    </row>
    <row r="28" ht="12.75">
      <c r="A28" s="2" t="s">
        <v>5</v>
      </c>
    </row>
  </sheetData>
  <sheetProtection/>
  <mergeCells count="5">
    <mergeCell ref="B9:C9"/>
    <mergeCell ref="D9:E9"/>
    <mergeCell ref="A6:E6"/>
    <mergeCell ref="A9:A10"/>
    <mergeCell ref="A26:B26"/>
  </mergeCells>
  <printOptions/>
  <pageMargins left="1.4960629921259843" right="0.4330708661417323" top="0.5118110236220472" bottom="0.984251968503937" header="0.5118110236220472" footer="0.5118110236220472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2011-07-29T03:50:01Z</cp:lastPrinted>
  <dcterms:created xsi:type="dcterms:W3CDTF">1999-10-28T10:18:25Z</dcterms:created>
  <dcterms:modified xsi:type="dcterms:W3CDTF">2011-07-29T03:50:05Z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2049978997</vt:i4>
  </property>
  <property fmtid="{D5CDD505-2E9C-101B-9397-08002B2CF9AE}" pid="3" name="_EmailSubject">
    <vt:lpwstr/>
  </property>
  <property fmtid="{D5CDD505-2E9C-101B-9397-08002B2CF9AE}" pid="4" name="_AuthorEmail">
    <vt:lpwstr>Sheshneva@fin.amurobl.ru</vt:lpwstr>
  </property>
  <property fmtid="{D5CDD505-2E9C-101B-9397-08002B2CF9AE}" pid="5" name="_AuthorEmailDisplayName">
    <vt:lpwstr>Шешнева Г. К.</vt:lpwstr>
  </property>
  <property fmtid="{D5CDD505-2E9C-101B-9397-08002B2CF9AE}" pid="6" name="_ReviewingToolsShownOnce">
    <vt:lpwstr/>
  </property>
</Properties>
</file>