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05" activeTab="1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 " sheetId="6" r:id="rId6"/>
    <sheet name="Прил 7" sheetId="7" r:id="rId7"/>
    <sheet name="Прил 8" sheetId="8" r:id="rId8"/>
    <sheet name="Прил 9" sheetId="9" r:id="rId9"/>
    <sheet name="Прил 10" sheetId="10" r:id="rId10"/>
  </sheets>
  <definedNames>
    <definedName name="_xlnm.Print_Titles" localSheetId="9">'Прил 10'!$9:$9</definedName>
    <definedName name="_xlnm.Print_Titles" localSheetId="1">'Прил 2'!$9:$9</definedName>
    <definedName name="_xlnm.Print_Titles" localSheetId="5">'Прил 6 '!$5:$5</definedName>
  </definedNames>
  <calcPr fullCalcOnLoad="1" fullPrecision="0"/>
</workbook>
</file>

<file path=xl/sharedStrings.xml><?xml version="1.0" encoding="utf-8"?>
<sst xmlns="http://schemas.openxmlformats.org/spreadsheetml/2006/main" count="3157" uniqueCount="953">
  <si>
    <t>ДОХОДЫ ОТ ИСПОЛЬЗОВАНИЯ ИМУЩЕСТВА, НАХОДЯЩЕГОСЯ В ГОСУДАРСТВЕННОЙ И МУНИЦИПАЛЬНОЙ СОБСТВЕННОСТИ,  в том числе:</t>
  </si>
  <si>
    <t>00011100000000000000</t>
  </si>
  <si>
    <t>НЕНАЛОГОВЫЕ ДОХОДЫ</t>
  </si>
  <si>
    <t>Земельный налог ( по обязательствам, возникшим до 1 января 2006года), мобилизуемый на территориях городских округов</t>
  </si>
  <si>
    <t>00010904050040000110</t>
  </si>
  <si>
    <t>Прочие  местные  налоги  и сборы, мобилизуемые на территориях  городских  округов.</t>
  </si>
  <si>
    <t>00010907050040000110</t>
  </si>
  <si>
    <t>Налого  на прибыль  организаций, зачислявшийся  до 1 января  2005 года в  местный  бюджет, мобилизуемый  на  территориях  городских  округов.</t>
  </si>
  <si>
    <t>00010901020040000110</t>
  </si>
  <si>
    <t>Налог на имущество предприятий</t>
  </si>
  <si>
    <t>00010904010020000110</t>
  </si>
  <si>
    <t>ЗАДОЛЖЕННОСТЬ И ПЕРЕРАСЧЕТЫ ПО ОТМЕНЕННЫМ НАЛОГАМ, СБОРАМ И ИНЫМ ОБЯЗАТЕЛЬНЫМ ПЛАТЕЖАМ</t>
  </si>
  <si>
    <t>00010900000000000000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</si>
  <si>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приёмом квалификационных экзаменов на получение права на управление транспортными средствами</t>
  </si>
  <si>
    <t>00010807140010000110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</si>
  <si>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</si>
  <si>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</si>
  <si>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по делам, рассматриваемым в судах общей юрисдикции, мировыми судьями (за исключением  Верховного суда РФ)</t>
  </si>
  <si>
    <t>00010803010010000110</t>
  </si>
  <si>
    <t>ГОСУДАРСТВЕННАЯ ПОШЛИНА</t>
  </si>
  <si>
    <t>00010800000000000000</t>
  </si>
  <si>
    <t>Земельный налог,взимаемый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</si>
  <si>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00010606022040000110</t>
  </si>
  <si>
    <t>Земельный налог, взимаемый по ставкам, установленным в соответствии с п/п1,п.1,ст.394 НК РФ и применяемым к объектам налогообложения, расположенным в границах городских округов</t>
  </si>
  <si>
    <t>00010606012040000110</t>
  </si>
  <si>
    <t>Земельный налог</t>
  </si>
  <si>
    <t>00010606000000000110</t>
  </si>
  <si>
    <t>Налог на игорный бизнес</t>
  </si>
  <si>
    <t>00010605000020000110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</si>
  <si>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</si>
  <si>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</si>
  <si>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НАЛОГИ НА ИМУЩЕСТВО</t>
  </si>
  <si>
    <t>00010600000000000000</t>
  </si>
  <si>
    <t>Единый сельскохозяйственный налог</t>
  </si>
  <si>
    <t>00010503000010000110</t>
  </si>
  <si>
    <t>Единый налог на вмененный доход для отдельных видов деятельности</t>
  </si>
  <si>
    <t>00010502000020000110</t>
  </si>
  <si>
    <t>НАЛОГИ НА СОВОКУПНЫЙ ДОХОД</t>
  </si>
  <si>
    <t>00010500000000000000</t>
  </si>
  <si>
    <t>Налог  на доходы физических  лиц, с  доходов, полученных  в  виде процентов  по облигациям  с  ипотечным   покрытием, эмитированным  до 1 января  2007 года, а  также  с  доходов  учредителей  доверительного  управления  ипотечным  покрытием, полученных  на  основании приобретения  ипотечных сертификатов  участия, выданных управляющим ипотечным покрытием до 1 января 2007года.</t>
  </si>
  <si>
    <t>00010102050010000110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</si>
  <si>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  при получении заёмных (кредитных)средств </t>
  </si>
  <si>
    <t>00010102040010000110</t>
  </si>
  <si>
    <t>Налог на доходы физических лиц с доходов, полученных физическими лицами, не являющимися налоговыми резидентами РФ</t>
  </si>
  <si>
    <t>00010102030010000110</t>
  </si>
  <si>
    <t>Налог на доходы физических лиц с доходов, облагаемых по налоговой ставке, установленной п. 1 ст. 224 Налогового кодекса РФ,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</si>
  <si>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00010102022010000110</t>
  </si>
  <si>
    <t>Налог на доходы физических лиц с доходов, облагаемых по налоговой ставке, установленной п. 1 ст.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</si>
  <si>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00010102021010000110</t>
  </si>
  <si>
    <t>Налог на доходы физических лиц с доходов, полученных  физическими  лицами, являющимися  налоговыми  резидентами РФ в виде дивидендов от долевого участия в деятельности организаций</t>
  </si>
  <si>
    <t>00010102010010000110</t>
  </si>
  <si>
    <t>Налог на доходы физических лиц</t>
  </si>
  <si>
    <t>00010102000010000110</t>
  </si>
  <si>
    <t>НАЛОГИ НА ПРИБЫЛЬ, ДОХОДЫ</t>
  </si>
  <si>
    <t>00010100000000000000</t>
  </si>
  <si>
    <t>НАЛОГОВЫЕ ДОХОДЫ</t>
  </si>
  <si>
    <t>00010000000000000000</t>
  </si>
  <si>
    <t xml:space="preserve">Плановые назначения  на 2009 год                         </t>
  </si>
  <si>
    <t>Наименование показателей</t>
  </si>
  <si>
    <t>Коды бюджетной                         классификации Российской Федерации</t>
  </si>
  <si>
    <t xml:space="preserve"> тыс. руб</t>
  </si>
  <si>
    <t>на  2009 год</t>
  </si>
  <si>
    <t xml:space="preserve">  Доходы местного бюджета</t>
  </si>
  <si>
    <t xml:space="preserve">  от 25.12.2008   г.   № 67/203 (с учетом изменений, 
внесенных решениями Совета
от 30.04. 2009 № 04/30,
от 09.06. 2009 № 06/92, 
от 03.07. 2009 № 08/125,
от 14.08. 2009 № 09/128, 
от 15.10. 2009 № 12/175,
от 17.12.2009 № 16/240
от 31.12.2009 № 18/252)
   </t>
  </si>
  <si>
    <t>к решению Белогорского городского                                                  Совета народных депутатов</t>
  </si>
  <si>
    <t xml:space="preserve">Приложение № 1    </t>
  </si>
  <si>
    <t>Итого источников внутреннего финансирования дефицита бюджета</t>
  </si>
  <si>
    <t>Возврат бюджетных кредитов, предоставленных юридическим лицам из бюджетов городских округов в валюте РФ</t>
  </si>
  <si>
    <t>00301060501040000640</t>
  </si>
  <si>
    <t>Возврат бюджетных кредитов, предоставленных внутри страны в валюте РФ</t>
  </si>
  <si>
    <t>00301060500000000600</t>
  </si>
  <si>
    <t>Уменьшение прочих остатков денежных средств местного бюджета</t>
  </si>
  <si>
    <t>00301050201040000610</t>
  </si>
  <si>
    <t>Уменьшение прочих остатков денежных средств бюджетов</t>
  </si>
  <si>
    <t>00301050201000000610</t>
  </si>
  <si>
    <t>Уменьшение прочих остатков средств бюджетов</t>
  </si>
  <si>
    <t>00301050200000000600</t>
  </si>
  <si>
    <t>Уменьшение остатков средств бюджетов</t>
  </si>
  <si>
    <t>00301050000000000500</t>
  </si>
  <si>
    <t>Увеличение прочих остатков денежных средств местного бюджета</t>
  </si>
  <si>
    <t>00301050201040000510</t>
  </si>
  <si>
    <t>Увеличение прочих остатков денежных средств бюджетов</t>
  </si>
  <si>
    <t>00301050201000000510</t>
  </si>
  <si>
    <t>Увеличение прочих остатков средств бюджетов</t>
  </si>
  <si>
    <t>00301050200000000500</t>
  </si>
  <si>
    <t>Увеличение остатков средств бюджетов</t>
  </si>
  <si>
    <t>Изменение остатков средств на счетах по учету средств бюджета</t>
  </si>
  <si>
    <t>00301050000000000000</t>
  </si>
  <si>
    <t>Погашение    местным  бюджетом  кредитов  от других  бюджетов  бюджетной  системы Российской Федерации   в  валюте  Российской   Федерации</t>
  </si>
  <si>
    <t>00301030000040000810</t>
  </si>
  <si>
    <t>Погашение   бюджетных кредитов, полученных   от других  бюджетов  бюджетной  системы Российской Федерации   в  валюте  Российской   Федерации</t>
  </si>
  <si>
    <t>00301030000000000800</t>
  </si>
  <si>
    <t>Бюджетные кредиты от других бюджетов бюджетной системы РФ</t>
  </si>
  <si>
    <t>00301030000000000000</t>
  </si>
  <si>
    <t>Погашение местным бюджетом  кредитов, предоставленных кредитными организациями в валюте Российской Федерации</t>
  </si>
  <si>
    <t>00301020000040000810</t>
  </si>
  <si>
    <t>Погашение  кредитов, предоставленных кредитными организациями в валюте Российской Федерации</t>
  </si>
  <si>
    <t>0030102000000000800</t>
  </si>
  <si>
    <t>Получение кредитов от кредитных организаций местным бюджетом в валюте Росийской Федерации</t>
  </si>
  <si>
    <t>00301020000040000710</t>
  </si>
  <si>
    <t>Получение кредитов от кредитных организаций в валюте Росийской Федерации</t>
  </si>
  <si>
    <t>00301020000000000700</t>
  </si>
  <si>
    <t>Кредиты кредитных организаций в валюте Росийской Федерации</t>
  </si>
  <si>
    <t>00301020000000000000</t>
  </si>
  <si>
    <t>Сумма</t>
  </si>
  <si>
    <t>тыс. руб.</t>
  </si>
  <si>
    <t>дефицита местного бюджета на 2009 год</t>
  </si>
  <si>
    <t>Источники внутреннего финансирования</t>
  </si>
  <si>
    <t xml:space="preserve">                                                           Совета народных депутатов</t>
  </si>
  <si>
    <t xml:space="preserve">                                                           к решению Белогорского городского</t>
  </si>
  <si>
    <t xml:space="preserve">                                                                 Приложение № 3</t>
  </si>
  <si>
    <t>ВСЕГО:</t>
  </si>
  <si>
    <t>Итого по 3 разделу:</t>
  </si>
  <si>
    <t>ремонт</t>
  </si>
  <si>
    <t>Дом культуры  с."Низинное"</t>
  </si>
  <si>
    <t>3.2.</t>
  </si>
  <si>
    <t>ремонтно-строительные работы детской библиотеки и юношеского отдела</t>
  </si>
  <si>
    <t>Библиотека</t>
  </si>
  <si>
    <t>3.1.</t>
  </si>
  <si>
    <t>3. КУЛЬТУРА</t>
  </si>
  <si>
    <t>Итого по 2 разделу:</t>
  </si>
  <si>
    <t>изготовление проектно-сметной документации на строительство</t>
  </si>
  <si>
    <t>СОШ № 11</t>
  </si>
  <si>
    <t>2.14</t>
  </si>
  <si>
    <t>изготовление проектно-сметной документации на ремонт</t>
  </si>
  <si>
    <t xml:space="preserve">СОШ № 4 </t>
  </si>
  <si>
    <t>2.13</t>
  </si>
  <si>
    <t>изготовление проектно-сметной документации на ремонт, реконструкция кровли</t>
  </si>
  <si>
    <t>СОШ № 1</t>
  </si>
  <si>
    <t>2.12</t>
  </si>
  <si>
    <t>ремонт кровли, дорожек</t>
  </si>
  <si>
    <t>ДОУ № 44</t>
  </si>
  <si>
    <t>2.11</t>
  </si>
  <si>
    <t>ремонт крылец, колодцев, полов, бассейна, электроосвещения</t>
  </si>
  <si>
    <t>ДОУ № 17</t>
  </si>
  <si>
    <t>2.10</t>
  </si>
  <si>
    <t>ремонт теневых навесов</t>
  </si>
  <si>
    <t>ДОУ № 11</t>
  </si>
  <si>
    <t>2.9</t>
  </si>
  <si>
    <t>ремонт пожарных лестниц, электроосвещения</t>
  </si>
  <si>
    <t>ДОУ № 9</t>
  </si>
  <si>
    <t>2.8</t>
  </si>
  <si>
    <t>ремонт вновь открываемых групп</t>
  </si>
  <si>
    <t>ДОУ № 1</t>
  </si>
  <si>
    <t>2.8.</t>
  </si>
  <si>
    <t>реконструкция летнего бассейна,ремонт кровли</t>
  </si>
  <si>
    <t>ДОУ № 7</t>
  </si>
  <si>
    <t>2.7</t>
  </si>
  <si>
    <t>ремонт теплового узла</t>
  </si>
  <si>
    <t>ДОУ № 6</t>
  </si>
  <si>
    <t>2.6</t>
  </si>
  <si>
    <t>ремонт кружковых комнат</t>
  </si>
  <si>
    <t>ДЮСШ № 2</t>
  </si>
  <si>
    <t>2.5</t>
  </si>
  <si>
    <t>ремонт туалетов</t>
  </si>
  <si>
    <t>Гимназия искусств</t>
  </si>
  <si>
    <t>2.4</t>
  </si>
  <si>
    <t>ремонт кровли</t>
  </si>
  <si>
    <t>2.3</t>
  </si>
  <si>
    <t>ВСШ № 22</t>
  </si>
  <si>
    <t>2.2</t>
  </si>
  <si>
    <t>СОШ № 17</t>
  </si>
  <si>
    <t>2.2.</t>
  </si>
  <si>
    <t>ремонт электроосвещения</t>
  </si>
  <si>
    <t>СОШ № 11 филиал</t>
  </si>
  <si>
    <t>2.1.</t>
  </si>
  <si>
    <t>2. ОБРАЗОВАНИЕ</t>
  </si>
  <si>
    <t>Итого по 1 разделу:</t>
  </si>
  <si>
    <t>Строительство детской поликлиники</t>
  </si>
  <si>
    <t>изготовление ПСД</t>
  </si>
  <si>
    <t>Хлораторной инфекционного отделения</t>
  </si>
  <si>
    <t>1.3.</t>
  </si>
  <si>
    <t>текущий ремонт</t>
  </si>
  <si>
    <t>Операционный блок хирургического корпуса (3 этаж)</t>
  </si>
  <si>
    <t>1.2.</t>
  </si>
  <si>
    <t>Дневной стационар терапевтического отделения          ( 2 этаж)</t>
  </si>
  <si>
    <t xml:space="preserve"> 1.1.</t>
  </si>
  <si>
    <t>МЛПУ "Белогорская городская больница"</t>
  </si>
  <si>
    <t>1. ЗДРАВООХРАНЕНИЕ</t>
  </si>
  <si>
    <t>Примечание</t>
  </si>
  <si>
    <t>План кап. вложений на 2009 г.</t>
  </si>
  <si>
    <t>Сметная стоимость (остаток сметной стоимости) по состоянию на 01.01.2009 г.</t>
  </si>
  <si>
    <t>Наименование объектов</t>
  </si>
  <si>
    <t>№</t>
  </si>
  <si>
    <t>из средств местного бюджета</t>
  </si>
  <si>
    <t xml:space="preserve"> на 2009 год</t>
  </si>
  <si>
    <t>АДРЕСНАЯ  ИНВЕСТИЦИОННАЯ  ПРОГРАММА</t>
  </si>
  <si>
    <t>Совета народных депутатов</t>
  </si>
  <si>
    <t>к решению Белогорского  городского</t>
  </si>
  <si>
    <t>Приложение № 5</t>
  </si>
  <si>
    <t>указанным  в  группировочнном  коде  бюджетной  классификации</t>
  </si>
  <si>
    <t>* Администртрование  поступлений  по всем  подвидам  осуществляется  администратором,</t>
  </si>
  <si>
    <t>Невыясненные поступления, зачисляемые в бюджеты  городских  округов</t>
  </si>
  <si>
    <t>1 17 01040 04 0000 180</t>
  </si>
  <si>
    <t>Возмещение сумм, израсходованных незаконно или не по целевому назначению, а также доходов, полученных от их использования ( в части  бюджетов  городских округов)</t>
  </si>
  <si>
    <t>1 16 32040 04 0000140</t>
  </si>
  <si>
    <t>Иные  доходы  местного  бюджета, администрирование  которых  может  осуществляться  главными  администраторами  местного  бюджета  в пределах  их  компетенции</t>
  </si>
  <si>
    <t>Доходы,  от продажи земельных  участков, находящихся  в  собственности  городских  округов (за  исключением  земельных  участков  муниципальных  автономных  учреждений).</t>
  </si>
  <si>
    <t>114  06024 04 0000430</t>
  </si>
  <si>
    <t>Доходы  от  продажи  земельных  участков,  государственная  собственность  на  которые  не  разграничена  и  которые  расположены  в  границах  городских  округов.</t>
  </si>
  <si>
    <t>1 14  06012 04 0000430</t>
  </si>
  <si>
    <t>Доходы  от  реализации  имущества,  находящегося  в  оперативном  управлении  учреждений, находящихся  в  ведении  органов  управления  городских  округов (за  исключением  имущества  муниципальных  автономных  учреждений),  в  части  реализации  основных  средств   по  указанному  имуществу.</t>
  </si>
  <si>
    <t>114 02032 04 0000 410</t>
  </si>
  <si>
    <t>Доходы  от  реализации  иного имущества, находящегося  в  собственности  городских  округов ( за исключением  имущества  муниципальных автономных  учреждений, а  также  имущества  муниципальных  унитарных предприятий, в том  числе  казенных) в  части  реализации  основных  средств  по  указанному  имуществу</t>
  </si>
  <si>
    <t>114 02033 04 0000 410</t>
  </si>
  <si>
    <t xml:space="preserve"> Доходы  от  продажи  материальных  и  нематериальных  активов</t>
  </si>
  <si>
    <t>114 00000 00 0000 000</t>
  </si>
  <si>
    <t>Доходы  от  перечисления  части  прибыли,  остающейся   после  уплаты  налогов  и  иных  обязательных  платежей  муниципальных  унитарных  предприятий, созданных  городскими  округами.</t>
  </si>
  <si>
    <t>1 11 070140 40 000120</t>
  </si>
  <si>
    <t>Доходы, получаемые  в  виде  арендной  платы,  а  также  средства  - от  продажи  права  на заключение  договоров  аренды  за  земли,  находящиеся  в  собственности  городских  округов (за  исключением  земельных  участков  муниципальных  автономных  учреждений).</t>
  </si>
  <si>
    <t>111 05024 04 0000 120</t>
  </si>
  <si>
    <t>Доходы, получаемые в  виде  арендной  платы  за  земельные  участки,  государственная  собственность  на  которые  не  разграничена  и которые  расположены  в  границах  городских  округов, а  также  средства  от  продажи  права  на  заключение  договоров  аренды  указанных  земельных  участков.</t>
  </si>
  <si>
    <t>1 11 05010  04 0000 120</t>
  </si>
  <si>
    <t>Прочие поступления от использования имущества, находящегося в  собственности  городских  округов (за  исключением имущества муниципальных  автономных  учреждений, а  также  имущества  муниципальных  унитарных  предприятий, в том  числе  казенных).</t>
  </si>
  <si>
    <t>1 11 09044  04 0000 120</t>
  </si>
  <si>
    <t>Доходы от  использования  имущества, находящегося  в государственной  и  муниципальной  собственности</t>
  </si>
  <si>
    <t>111 00000 00 0000 000</t>
  </si>
  <si>
    <t>Государственная пошлина за выдачу разрешения на  установку  рекламной  конструкции</t>
  </si>
  <si>
    <t>1 08 07150 01 0000 110</t>
  </si>
  <si>
    <t>Государственная  пошлина</t>
  </si>
  <si>
    <t>108 0000 00 0000 000</t>
  </si>
  <si>
    <t>Комитет имущественных отношений администрации г. Белогорска</t>
  </si>
  <si>
    <t xml:space="preserve">Безвозмездные  поступления </t>
  </si>
  <si>
    <t xml:space="preserve"> 200 00000 00 0000 000 *</t>
  </si>
  <si>
    <t xml:space="preserve"> Возврат  остатков  субсидий   и  субвенций  из  бюджетов  городских  округов</t>
  </si>
  <si>
    <t>119 04000 04 0000 151</t>
  </si>
  <si>
    <t>Возврат  остатков  субсидий  и  субвенций  прошлых  лет</t>
  </si>
  <si>
    <t>119 00000 00 0000 000</t>
  </si>
  <si>
    <t>Прочие неналоговые доходы  бюджетов  городских  округов</t>
  </si>
  <si>
    <t>1 17 05040 04 0000 180</t>
  </si>
  <si>
    <t>Прочие  неналоговые  доходы</t>
  </si>
  <si>
    <t>117 00000 00 0000 000</t>
  </si>
  <si>
    <t>Прочие поступления от денежных взысканий (штрафов) и иных сумм в возмещение ущерба, зачисляемые в бюджеты городских  округов.</t>
  </si>
  <si>
    <t xml:space="preserve">116 90040 04 0000 140  </t>
  </si>
  <si>
    <t>Возмещение  сумм, израсходованных   незаконно  или  не по  целевому   назначению, а  также  доходов, полученных  от  их  использования (в  части  бюджетов  городских  округов)</t>
  </si>
  <si>
    <t>116 32040 04 0000140</t>
  </si>
  <si>
    <t>Штрафы, санкции,  возмещение  ущерба</t>
  </si>
  <si>
    <t>116 00000 00 0000 000</t>
  </si>
  <si>
    <t>Прочие  доходы  от  оказания  платных  услуг  получателями  средств  бюджетов  городских  округов  и  компенсации  затрат  бюджетов  городских  округов.</t>
  </si>
  <si>
    <t>113 03040 04 0000 130</t>
  </si>
  <si>
    <t>Доходы от  оказания  платных  услуг  и  компенсации  затрат  государства</t>
  </si>
  <si>
    <t>113 00000 00 0000 000</t>
  </si>
  <si>
    <t>Проценты, полученные от предоставления бюджетных кредитов   внутри  страны    за счет средств бюджетов  городских  округов</t>
  </si>
  <si>
    <t>1 11 03040 04 0000 120</t>
  </si>
  <si>
    <t>Муниципальное  учреждение  финансовое  управление  администрации  города  Белогорска (МУ "Финансовое управление администрации г. Белогорска")</t>
  </si>
  <si>
    <t>Доходы получаемые в виде арендной платы, а также средства от продажи права на заключение договоров аренды на земли, находящиеся в собственности городских округов(за исключением земельных участков муниципальных автономных учреждений).</t>
  </si>
  <si>
    <t>111 05010 04 0000 120</t>
  </si>
  <si>
    <t>Доходы от использования имущества находящегося в государственной и муниципальной собственности</t>
  </si>
  <si>
    <t xml:space="preserve">Доходы, от продажи   земельных  участков,  находящихся  в  собственности  городских  округов (за  исключением  земельных  участков  муниципальных  автономных   учреждений).  </t>
  </si>
  <si>
    <t>114 06024 04 0000 430</t>
  </si>
  <si>
    <t>Доходы   от  продажи   материальных  и  нематериальных  активов</t>
  </si>
  <si>
    <t>Администрация  города   Белогорска</t>
  </si>
  <si>
    <t>доходов  местного  бюджета</t>
  </si>
  <si>
    <t>главного  администратора  доходов</t>
  </si>
  <si>
    <t>Наименование  главного  администратора   доходов   местного  бюджета</t>
  </si>
  <si>
    <t>Код   бюджетной  классификации  Российской  Федерации</t>
  </si>
  <si>
    <t xml:space="preserve">Перечень  и  коды  главных  администраторов доходов  местного
бюджета – органов местного самоуправления,  а  также  закрепляемые  за  ними виды  ( подвиды) доходов  местного  бюджета  на  2009 год.
</t>
  </si>
  <si>
    <t xml:space="preserve">Приложение № 6                                                                      к решению Белогорского городского 
Совета народных депутатов  
                                                                                                                   </t>
  </si>
  <si>
    <t xml:space="preserve">  </t>
  </si>
  <si>
    <t>Итого по разделу 5:</t>
  </si>
  <si>
    <t>Проведение  капитального  ремонта  многоквартирных  домов</t>
  </si>
  <si>
    <t>5.7.</t>
  </si>
  <si>
    <t>Переселение граждан из ветхого и аварийного жилищного фонда  город Белогорск на 2009-2010 годы</t>
  </si>
  <si>
    <t>5.6.</t>
  </si>
  <si>
    <t>Обеспечение жильем молодых семей на 2009-2010 годы</t>
  </si>
  <si>
    <t>5.5.</t>
  </si>
  <si>
    <t>Чистая вода на 2009-2011 годы</t>
  </si>
  <si>
    <t>5.4.</t>
  </si>
  <si>
    <t>Реформирование и модернизация жилищно-коммунального комплекса г.Белогорска на 2009-2010 г.</t>
  </si>
  <si>
    <t>5.3.</t>
  </si>
  <si>
    <t>Развитие дорожной сети города Белогорска на 2009-2014 г.</t>
  </si>
  <si>
    <t>5.2.</t>
  </si>
  <si>
    <t xml:space="preserve">Меры адресной поддержки отдельных категорий граждан г. Белогорска  на 2009 - 2011 годы </t>
  </si>
  <si>
    <t>5.1.</t>
  </si>
  <si>
    <t>5. МУ "Управление жилищно-коммунального хозяйства"</t>
  </si>
  <si>
    <t>Итого по разделу 4:</t>
  </si>
  <si>
    <t>Обеспечение экологической безопасности и охраны окружающей среды в г.Белогорске на 2009-2010 годы</t>
  </si>
  <si>
    <t>4.7.</t>
  </si>
  <si>
    <t>Развитие социальной и инженерной инфраструктуры города Белогорска на период до 2013 года</t>
  </si>
  <si>
    <t>4.6</t>
  </si>
  <si>
    <t>Содействие развитию и поддержка малого и среднего предпринимательства в г. Белогорске на 2009-2010 годы</t>
  </si>
  <si>
    <t>4.5.</t>
  </si>
  <si>
    <t>Обеспечение безопасности дорожного движения в г. Белогорске на 2009-2012 годы</t>
  </si>
  <si>
    <t>4.4.</t>
  </si>
  <si>
    <t>Профилактика правонарушений в  г. Белогорске на 2009 год</t>
  </si>
  <si>
    <t>4.3.</t>
  </si>
  <si>
    <t>Развитие физической культуры и спорта на территории города Белогорска на 2009-2011 годы</t>
  </si>
  <si>
    <t>4.2.</t>
  </si>
  <si>
    <t>Обеспечение жильем молодых семей г. Белогорска на 2009-2010 годы</t>
  </si>
  <si>
    <t>4.1.</t>
  </si>
  <si>
    <t xml:space="preserve">4.  Администрация города </t>
  </si>
  <si>
    <t>Итого по разделу 3:</t>
  </si>
  <si>
    <t>3.7.</t>
  </si>
  <si>
    <t>Организация питания в образовательных учреждениях на 2009-2011 годы</t>
  </si>
  <si>
    <t>3.6.</t>
  </si>
  <si>
    <t>Развитие дошкольного образования на 2009-2011 годы</t>
  </si>
  <si>
    <t>3.5.</t>
  </si>
  <si>
    <t>Безопасность образовательного учреждения на 2009-2011 годы</t>
  </si>
  <si>
    <t>3.4.</t>
  </si>
  <si>
    <t>Лицензирование образовательных учреждений на 2009-2011 годы</t>
  </si>
  <si>
    <t>3.3.</t>
  </si>
  <si>
    <t>Организация летнего отдыха, оздоровления и занятости детей и подростков на 2009 - 2011 годы</t>
  </si>
  <si>
    <t>Оздоровление и занятость детей и подростков в каникулярное время</t>
  </si>
  <si>
    <t>Одаренные дети на 2009-2011 годы</t>
  </si>
  <si>
    <t>3. МУ " Комитет по образованию, делам молодежи"</t>
  </si>
  <si>
    <t>Итого по разделу 2:</t>
  </si>
  <si>
    <t>Развитие и сохранение культуры и искусства  г.Белогорска на 2009-2010 годы"</t>
  </si>
  <si>
    <t>2. МУ " Отдел культуры"</t>
  </si>
  <si>
    <t>Итого по разделу 1:</t>
  </si>
  <si>
    <t>Профилактика йоддефицитных состояний в г. Белогорске на 2009-2010 годы</t>
  </si>
  <si>
    <t>Профилактика заболеваемости сахарным диабетом, развитие и совершенствование  диабетологической помощи населению г. Белогорска на 2009-2010 годы</t>
  </si>
  <si>
    <t>Вакцинопрофилактика в г. Белогорске на 2009-2010 годы</t>
  </si>
  <si>
    <t>1.1.</t>
  </si>
  <si>
    <t>1.  МУ " Управление здравоохранения Администрации города Белогорск"</t>
  </si>
  <si>
    <t>План на 2009 год</t>
  </si>
  <si>
    <t>Наименование  раздела/программы</t>
  </si>
  <si>
    <t xml:space="preserve">предусмотренных к финансированию из местного бюджета в 2009 году </t>
  </si>
  <si>
    <t>городских целевых программ,</t>
  </si>
  <si>
    <t>Перечень</t>
  </si>
  <si>
    <t xml:space="preserve">                                                                                                                            Совета народных депутатов</t>
  </si>
  <si>
    <t xml:space="preserve">                                                                                                    к решению Белогорского  городского</t>
  </si>
  <si>
    <t xml:space="preserve">                                                                                                    Приложение №7</t>
  </si>
  <si>
    <t>Возврат бюджетных кредитов, предоставленных  юридическим лицам из бюджетов городских округов в валюте РФ</t>
  </si>
  <si>
    <t>Изменение остатков средств на счетах по учету средств  бюджета</t>
  </si>
  <si>
    <t>-погашение</t>
  </si>
  <si>
    <t>-привлечение</t>
  </si>
  <si>
    <t>Кредиты, привлекаемые  от  других  бюджетов бюджетной  системы  Российской  Федерации</t>
  </si>
  <si>
    <t>Кредиты  от кредитных  организаций</t>
  </si>
  <si>
    <t>в  том  числе:</t>
  </si>
  <si>
    <t>Муниципальные  внутренние  заимствования</t>
  </si>
  <si>
    <t xml:space="preserve">                               тыс.руб.</t>
  </si>
  <si>
    <t xml:space="preserve">                                       города  Белогорска  на   2009год</t>
  </si>
  <si>
    <t xml:space="preserve">             Программа     муниципальных  внутренних  заимствований  </t>
  </si>
  <si>
    <t>к  решению  Белогорского</t>
  </si>
  <si>
    <t>Приложение  № 8</t>
  </si>
  <si>
    <t xml:space="preserve"> ИТОГО:</t>
  </si>
  <si>
    <t>Договоры  о  предоставлении  муниципальных  гарантий администрацией  города  Белогорска</t>
  </si>
  <si>
    <t>5.</t>
  </si>
  <si>
    <t>Соглашения с  финансовым  департаментом  Администрации  Амурской  области по  централизованным   кредитам, предоставленным  в  1993-1994  годах  организациям , осуществляющим  завоз (хранение  и  реализацию)  продукции (товаров)  в  районы  Крайнего  Севера  и  приравненные  к  ним  местности</t>
  </si>
  <si>
    <t>4.</t>
  </si>
  <si>
    <t>Соглашения с  финансовым  департаментом  Администрации  Амурской  области по  централизованным   кредитам, предоставленным  в  1992-1994  годах  организациям  агропромышленного  комплекса  и  потребительской   кооперации</t>
  </si>
  <si>
    <t>3.</t>
  </si>
  <si>
    <t>Бюджетные  кредиты, полученные  из областного   бюджета</t>
  </si>
  <si>
    <t>Бюджетные ссуды, полученные  из  федерального  бюджета</t>
  </si>
  <si>
    <t>2.1</t>
  </si>
  <si>
    <t xml:space="preserve">в  том  числе: </t>
  </si>
  <si>
    <t>Договоры и   соглашения    администрации  города Белогорска  о  получении  бюджетных  ссуд  и  бюджетных    кредитов от  бюджетов   других  уровней -  Всего:</t>
  </si>
  <si>
    <t>2.</t>
  </si>
  <si>
    <t>Кредиты  коммерческих банков</t>
  </si>
  <si>
    <t>1.</t>
  </si>
  <si>
    <t xml:space="preserve">    Объем  долга  на 1 января 2010 года (прогноз)</t>
  </si>
  <si>
    <t xml:space="preserve"> Формы  долговых  обязательств</t>
  </si>
  <si>
    <t xml:space="preserve">                       (тыс.руб.)</t>
  </si>
  <si>
    <t xml:space="preserve">        города  Белогорска  на 2009 год.</t>
  </si>
  <si>
    <t xml:space="preserve">  Структура  муниципального   внутреннего  долга</t>
  </si>
  <si>
    <t xml:space="preserve">                                   </t>
  </si>
  <si>
    <t>Совета  народных  депутатов</t>
  </si>
  <si>
    <t>к  решению Белогорского городского</t>
  </si>
  <si>
    <t>Приложение № 9</t>
  </si>
  <si>
    <t>Неотложные меры по профилактике туберкулеза в г. Белогорске на 2009-2010 годы</t>
  </si>
  <si>
    <t>О мерах по предупреждению дальнейшего распространения инфекций, передаваемых половым путем в г. Белогорске на 2009-2010 годы</t>
  </si>
  <si>
    <t>Анти-ВИЧ/СПИД в г. Белогорске на 2009-2010 годы</t>
  </si>
  <si>
    <t>Профилактика злокачественных новообразований, развитие и совершенствование онкологической помощи населению г. Белогорска на 2009-2010 годы</t>
  </si>
  <si>
    <t>Профилактика и лечение артериальной гипертонии в г. Белогорске на 2009-2010 годы</t>
  </si>
  <si>
    <t>Здоровый ребенок на 2009-2010 годы</t>
  </si>
  <si>
    <t xml:space="preserve">Обеспечение  первичных мер пожарной безопасности в границах городского округагород Белогорск на 2009-2013 года </t>
  </si>
  <si>
    <t>Накопление имущества радиационной, химической, биологической и медицинской защиты в запасе  города Белогорск  в период с 2009 по 2021 годы</t>
  </si>
  <si>
    <t>Патриотическое воспитание жителей города Белогорска на 2009-2011 годы</t>
  </si>
  <si>
    <t>Наименование программы</t>
  </si>
  <si>
    <t>нормативных документов, действие которых приостановлено в 2009 году</t>
  </si>
  <si>
    <t xml:space="preserve">                                           Совета народных депутатов</t>
  </si>
  <si>
    <t xml:space="preserve">                                                              к решению Белогорского  городского</t>
  </si>
  <si>
    <t xml:space="preserve">                                         Приложение №10</t>
  </si>
  <si>
    <t>Наименование</t>
  </si>
  <si>
    <t>Код главы</t>
  </si>
  <si>
    <t>Рз</t>
  </si>
  <si>
    <t>ПР</t>
  </si>
  <si>
    <t>ЦСР</t>
  </si>
  <si>
    <t>ВР</t>
  </si>
  <si>
    <t>001</t>
  </si>
  <si>
    <t>0106</t>
  </si>
  <si>
    <t>002</t>
  </si>
  <si>
    <t>003</t>
  </si>
  <si>
    <t>004</t>
  </si>
  <si>
    <t>Социальная политика</t>
  </si>
  <si>
    <t>0800</t>
  </si>
  <si>
    <t>Жилищно-коммунальное хозяйство</t>
  </si>
  <si>
    <t>011</t>
  </si>
  <si>
    <t>013</t>
  </si>
  <si>
    <t>014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</si>
  <si>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</si>
  <si>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</si>
  <si>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</si>
  <si>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</si>
  <si>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Итого  расходов:</t>
  </si>
  <si>
    <t>005</t>
  </si>
  <si>
    <t>012</t>
  </si>
  <si>
    <t>Общегосударственные вопросы</t>
  </si>
  <si>
    <t>001 00 00</t>
  </si>
  <si>
    <t xml:space="preserve">Центральный аппарат </t>
  </si>
  <si>
    <t>0100</t>
  </si>
  <si>
    <t>0103</t>
  </si>
  <si>
    <t>0804</t>
  </si>
  <si>
    <t>0104</t>
  </si>
  <si>
    <t>0102</t>
  </si>
  <si>
    <t>0107</t>
  </si>
  <si>
    <t>070 00 00</t>
  </si>
  <si>
    <t>0115</t>
  </si>
  <si>
    <t>0112</t>
  </si>
  <si>
    <t>065 00 00</t>
  </si>
  <si>
    <t>0900</t>
  </si>
  <si>
    <t>0904</t>
  </si>
  <si>
    <t>Другие общегосударственные вопросы</t>
  </si>
  <si>
    <t>0400</t>
  </si>
  <si>
    <t>Другие вопросы в области национальной экономики</t>
  </si>
  <si>
    <t>340 00 00</t>
  </si>
  <si>
    <t>Национальная безопасность и правоохранительная деятельность</t>
  </si>
  <si>
    <t>0300</t>
  </si>
  <si>
    <t>0309</t>
  </si>
  <si>
    <t>0700</t>
  </si>
  <si>
    <t>0701</t>
  </si>
  <si>
    <t>420 00 00</t>
  </si>
  <si>
    <t>0702</t>
  </si>
  <si>
    <t>421 00 00</t>
  </si>
  <si>
    <t xml:space="preserve">Обеспечение деятельности подведомственных учреждений </t>
  </si>
  <si>
    <t>423 00 00</t>
  </si>
  <si>
    <t>Молодежная политика  и оздоровление детей</t>
  </si>
  <si>
    <t>0707</t>
  </si>
  <si>
    <t>Другие вопросы в области образования</t>
  </si>
  <si>
    <t>0709</t>
  </si>
  <si>
    <t>452 00 00</t>
  </si>
  <si>
    <t>0902</t>
  </si>
  <si>
    <t>Культура</t>
  </si>
  <si>
    <t>Дворцы и дома культуры, другие учреждения культуры и средств массовой информации</t>
  </si>
  <si>
    <t>0801</t>
  </si>
  <si>
    <t>440 00 00</t>
  </si>
  <si>
    <t>Музеи и постоянные выставки</t>
  </si>
  <si>
    <t>441 00 00</t>
  </si>
  <si>
    <t>Библиотеки</t>
  </si>
  <si>
    <t>442 00 00</t>
  </si>
  <si>
    <t>0806</t>
  </si>
  <si>
    <t>0901</t>
  </si>
  <si>
    <t>470 00 00</t>
  </si>
  <si>
    <t>Фельдшерско-акушерские пункты</t>
  </si>
  <si>
    <t>478 00 00</t>
  </si>
  <si>
    <t>1000</t>
  </si>
  <si>
    <t>Пенсионное обеспечение</t>
  </si>
  <si>
    <t>1001</t>
  </si>
  <si>
    <t>Социальное обеспечение населения</t>
  </si>
  <si>
    <t>1003</t>
  </si>
  <si>
    <t>1006</t>
  </si>
  <si>
    <t>1004</t>
  </si>
  <si>
    <t>0500</t>
  </si>
  <si>
    <t>102 00 00</t>
  </si>
  <si>
    <t>214</t>
  </si>
  <si>
    <t>Национальная экономика</t>
  </si>
  <si>
    <t>0600</t>
  </si>
  <si>
    <t>519 00 00</t>
  </si>
  <si>
    <t>Субвенции бюджетам муниципальных районов  и городских округов на выполнение федеральных полномочий по государственной регистрации актов гражданского состояния</t>
  </si>
  <si>
    <t>518</t>
  </si>
  <si>
    <t>Культура, кинематография, средства массовой информации</t>
  </si>
  <si>
    <t>Периодическая печать и издательства</t>
  </si>
  <si>
    <t>Обеспечение проведения выборов и референдумов</t>
  </si>
  <si>
    <t>Проведение выборов и референдумов</t>
  </si>
  <si>
    <t>020 00 00</t>
  </si>
  <si>
    <t>Резервные фонды</t>
  </si>
  <si>
    <t>Обслуживание государственного и муниципального долга</t>
  </si>
  <si>
    <t>Процентные платежи по муниципальному долгу</t>
  </si>
  <si>
    <t>Реализация государственных функций в области национальной экономики</t>
  </si>
  <si>
    <t>Проведение выборов в законодательные представительные органы власти местного самоуправления</t>
  </si>
  <si>
    <t>097</t>
  </si>
  <si>
    <t>Строительство объектов общегражданского назначения</t>
  </si>
  <si>
    <t>Непрограммные инвестиции в основные фонды</t>
  </si>
  <si>
    <t>тыс.руб.</t>
  </si>
  <si>
    <t>Коды бюджетной классификац.</t>
  </si>
  <si>
    <t xml:space="preserve">Наименование разделов и подразделов </t>
  </si>
  <si>
    <t>ОБЩЕГОСУДАРСТВЕННЫЕ ВОПРОСЫ</t>
  </si>
  <si>
    <t>Функционирование высшего должностного лица субъекта РФ и органа местного самоуправления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</si>
  <si>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</si>
  <si>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</si>
  <si>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</si>
  <si>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</si>
  <si>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</si>
  <si>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Молодежная политика и оздоровление детей</t>
  </si>
  <si>
    <t>Расходы на исполнение закона Амурской области "О социальных гарантиях педагогическим работникам области"</t>
  </si>
  <si>
    <t xml:space="preserve">Культура </t>
  </si>
  <si>
    <t>Другие вопросы в области культуры, кинематографии, средств массовой информации</t>
  </si>
  <si>
    <t>СОЦИАЛЬНАЯ ПОЛИТИКА</t>
  </si>
  <si>
    <t xml:space="preserve">Инвестиционная программа ремонт  зданиий   социального приюта Росинка </t>
  </si>
  <si>
    <t xml:space="preserve">Другие вопросы в области социальной политики </t>
  </si>
  <si>
    <t>ИТОГО РАСХОДОВ:</t>
  </si>
  <si>
    <t>0105</t>
  </si>
  <si>
    <t>Судебная система</t>
  </si>
  <si>
    <t>216</t>
  </si>
  <si>
    <t>Функционирование высшего должностного лица субъекта Российской Федерации и органа местного самоуправления</t>
  </si>
  <si>
    <t>Фонд компенсаций</t>
  </si>
  <si>
    <t>Выполнение других обязательств государства</t>
  </si>
  <si>
    <t>Поликлиники, амбулатории, диагностические центры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</si>
  <si>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</si>
  <si>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Жилищное хозяйство</t>
  </si>
  <si>
    <t>0501</t>
  </si>
  <si>
    <t xml:space="preserve">в том числе: местный бюджет </t>
  </si>
  <si>
    <t xml:space="preserve"> в том числе: Субвенция местным бюджетам на выполнение для финансового обеспечения передаваемых полномочий по реализации Закона Амурской области  "О комиссиях  по делам несовершеннолетних и защите их прав" </t>
  </si>
  <si>
    <t>0920000</t>
  </si>
  <si>
    <t>Финансовая поддержка на возвратной основе (увеличение задолженности по бюджетным кредитам)</t>
  </si>
  <si>
    <t>Финансовая поддержка на возвратной основе (уменьшение задолженности по бюджетным кредитам)</t>
  </si>
  <si>
    <t>Другие вопросы в области жилищно-коммунального хозяйства</t>
  </si>
  <si>
    <t>Мероприятия в области строительства, архитектуры и градостроительства</t>
  </si>
  <si>
    <t>Целевые программы муниципальных образований</t>
  </si>
  <si>
    <t>795 00 00</t>
  </si>
  <si>
    <t>Мероприятия по проведению оздоровительной  кампании детей</t>
  </si>
  <si>
    <t>Совет народных депутатов Белогорского городского самоуправления</t>
  </si>
  <si>
    <t>Комитет имущественных отношений администрации города Белогорска</t>
  </si>
  <si>
    <t>Управление по делам  гражданской обороны и чрезвычайным ситуациям города Белогорска</t>
  </si>
  <si>
    <t>МУ "Отдел культуры администрации города Белогорска"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</si>
  <si>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</si>
  <si>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</si>
  <si>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</si>
  <si>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</si>
  <si>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Иные безвозмездные и безвозвратные перечисления</t>
  </si>
  <si>
    <t>Выплаты семьям опекунов на содержание подопечных детей</t>
  </si>
  <si>
    <t>Мероприятия по землеустройству и землепользованию</t>
  </si>
  <si>
    <t>Другие вопросы  в области жилищно-коммунального хозяйства</t>
  </si>
  <si>
    <t>Обеспечение  деятельности подведомственных учреждений</t>
  </si>
  <si>
    <t>Председатель представительного органа муниципального образования</t>
  </si>
  <si>
    <t>Глава муниципального образования</t>
  </si>
  <si>
    <t>Школы- детские сады, школы начальные, неполные средние и средние</t>
  </si>
  <si>
    <t xml:space="preserve">Ежемесячное денежное вознаграждение за классное руководство </t>
  </si>
  <si>
    <t>Процентные  платежи по долговым обязательствам</t>
  </si>
  <si>
    <t>Администрация города Белогорск</t>
  </si>
  <si>
    <t>Муниципальное учреждение финансовое управление администрации города Белогорска</t>
  </si>
  <si>
    <t>Учреждения по внешкольной работе с детьми</t>
  </si>
  <si>
    <t>520 00 00</t>
  </si>
  <si>
    <t>000</t>
  </si>
  <si>
    <t>Приложение № 4</t>
  </si>
  <si>
    <t>к решению Белогорского городского Совета народных депутатов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</si>
  <si>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</si>
  <si>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Функционирование  Правительства  Российской Федерации, высших исполнительных органов 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</si>
  <si>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</si>
  <si>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Стационарная медицинская помощь</t>
  </si>
  <si>
    <t>Здравоохранение, физическая культура и спорт</t>
  </si>
  <si>
    <t xml:space="preserve">Скорая медицинская помощь 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</si>
  <si>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</si>
  <si>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</si>
  <si>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</si>
  <si>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</si>
  <si>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 xml:space="preserve"> Выполнение функций органами местного самоуправления</t>
  </si>
  <si>
    <t>500</t>
  </si>
  <si>
    <t>Прочие расходы</t>
  </si>
  <si>
    <t>Выполнение функций органами местного самоуправления</t>
  </si>
  <si>
    <t>Руководство и управление в сфере установленных функций органов государственной власти субъектов  Российской Федерации  и органов местного самоуправления</t>
  </si>
  <si>
    <t xml:space="preserve">Прочие расходы </t>
  </si>
  <si>
    <t>Выполнение функций бюджетными учреждениями</t>
  </si>
  <si>
    <t>07</t>
  </si>
  <si>
    <t>00</t>
  </si>
  <si>
    <t>01</t>
  </si>
  <si>
    <t>420 99 00</t>
  </si>
  <si>
    <t>000 00 00</t>
  </si>
  <si>
    <t>03</t>
  </si>
  <si>
    <t>002 00 00</t>
  </si>
  <si>
    <t>002 04 00</t>
  </si>
  <si>
    <t>002 11 00</t>
  </si>
  <si>
    <t>08</t>
  </si>
  <si>
    <t>04</t>
  </si>
  <si>
    <t>Периодические издания, учрежденные органами законодательной и исполнительной  власти</t>
  </si>
  <si>
    <t>457 00 00</t>
  </si>
  <si>
    <t>457 99 00</t>
  </si>
  <si>
    <t>02</t>
  </si>
  <si>
    <t>002 03 00</t>
  </si>
  <si>
    <t>12</t>
  </si>
  <si>
    <t>070 05 00</t>
  </si>
  <si>
    <t>338 00 00</t>
  </si>
  <si>
    <t>09</t>
  </si>
  <si>
    <t>Стационарная  медицинская помощь</t>
  </si>
  <si>
    <t>05</t>
  </si>
  <si>
    <t>10</t>
  </si>
  <si>
    <t>06</t>
  </si>
  <si>
    <t>11</t>
  </si>
  <si>
    <t>065 03 00</t>
  </si>
  <si>
    <t>14</t>
  </si>
  <si>
    <t>340 03 00</t>
  </si>
  <si>
    <t>Социальные выплаты</t>
  </si>
  <si>
    <t>421 99 00</t>
  </si>
  <si>
    <t>423 99 00</t>
  </si>
  <si>
    <t>520 09 00</t>
  </si>
  <si>
    <t>432 00 00</t>
  </si>
  <si>
    <t>432 99 00</t>
  </si>
  <si>
    <t>452 99  00</t>
  </si>
  <si>
    <t>Выполнение функций  бюджетными учреждениями</t>
  </si>
  <si>
    <t>Социальная помощь</t>
  </si>
  <si>
    <t>440 99 00</t>
  </si>
  <si>
    <t>441 99 00</t>
  </si>
  <si>
    <t>442 99 00</t>
  </si>
  <si>
    <t>Руководство и управление в сфере  установленных функций органов государственной власти субъектов Российской Федерации  и органов местного самоуправления</t>
  </si>
  <si>
    <t>452 99 00</t>
  </si>
  <si>
    <t>Больницы, клиники, госпитали, медико-санитарные части</t>
  </si>
  <si>
    <t>470 99 00</t>
  </si>
  <si>
    <t>Станции скорой и неотложной помощи</t>
  </si>
  <si>
    <t>477 99 00</t>
  </si>
  <si>
    <t>478 99 00</t>
  </si>
  <si>
    <t>471 99 00</t>
  </si>
  <si>
    <t>Доплаты к пенсиям государственных служащих субъектов Российской Федерации и муниципальных служащих</t>
  </si>
  <si>
    <t>Доплаты к пенсиям, дополнительное пенсионное обеспечение</t>
  </si>
  <si>
    <t>491 00 00</t>
  </si>
  <si>
    <t>491 01 00</t>
  </si>
  <si>
    <t xml:space="preserve">Мероприятия в области социальной политики </t>
  </si>
  <si>
    <t>068</t>
  </si>
  <si>
    <t>Реализация государственных функций, связанных с общегосударственным управлением</t>
  </si>
  <si>
    <t>092 00 00</t>
  </si>
  <si>
    <t>092 03 00</t>
  </si>
  <si>
    <t>Мероприятия в области социальной политики</t>
  </si>
  <si>
    <t>0908</t>
  </si>
  <si>
    <t>795 04 00</t>
  </si>
  <si>
    <t>795 05 00</t>
  </si>
  <si>
    <t>795 07 00</t>
  </si>
  <si>
    <t>795 15 00</t>
  </si>
  <si>
    <t>795 12 00</t>
  </si>
  <si>
    <t>Прочие мероприятия по благоустройству городских округов и поселений</t>
  </si>
  <si>
    <t>Охрана окружающей среды</t>
  </si>
  <si>
    <t>Сбор, удаление отходов и очистка сточных вод</t>
  </si>
  <si>
    <t>Сбор и удаление твердых отходов</t>
  </si>
  <si>
    <t>Удаление и очистка жидких отходов</t>
  </si>
  <si>
    <t>Дорожное хозяйство</t>
  </si>
  <si>
    <t>Управление дорожным хозяйством</t>
  </si>
  <si>
    <t>Содержание автомобильных дорог общего пользования</t>
  </si>
  <si>
    <t>0503</t>
  </si>
  <si>
    <t>0407</t>
  </si>
  <si>
    <t>Лесное хозяйство</t>
  </si>
  <si>
    <t>0505</t>
  </si>
  <si>
    <t>0602</t>
  </si>
  <si>
    <t>0114</t>
  </si>
  <si>
    <t>795 13 00</t>
  </si>
  <si>
    <t>795 14 00</t>
  </si>
  <si>
    <t>795 16 00</t>
  </si>
  <si>
    <t>0111</t>
  </si>
  <si>
    <t>Защита населения и территории от чрезвычайных ситуаций природного и техногенного характера, гражданская оборона</t>
  </si>
  <si>
    <t>0409</t>
  </si>
  <si>
    <t>0412</t>
  </si>
  <si>
    <t>КУЛЬТУРА, КИНЕМАТОГРАФИЯ,  СРЕДСТВА МАССОВОЙ ИНФОРМАЦИИ</t>
  </si>
  <si>
    <t>0910</t>
  </si>
  <si>
    <t>795 19 00</t>
  </si>
  <si>
    <t>600 05 00</t>
  </si>
  <si>
    <t>600 04 00</t>
  </si>
  <si>
    <t>600 03 00</t>
  </si>
  <si>
    <t>600 01 00</t>
  </si>
  <si>
    <t>600 00 00</t>
  </si>
  <si>
    <t>795 20 00</t>
  </si>
  <si>
    <t>795 18 00</t>
  </si>
  <si>
    <t>315 02 03</t>
  </si>
  <si>
    <t>315 01 00</t>
  </si>
  <si>
    <t>400 01 00</t>
  </si>
  <si>
    <t>400 02 00</t>
  </si>
  <si>
    <t xml:space="preserve">Сбор,  удаление отходов и очистка сточных вод </t>
  </si>
  <si>
    <t>ЗДРАВООХРАНЕНИЕ, ФИЗИЧЕСКАЯ КУЛЬТУРА  И СПОРТ</t>
  </si>
  <si>
    <t>795 10 00</t>
  </si>
  <si>
    <t>Оплата труда приемного родителя</t>
  </si>
  <si>
    <t>0302</t>
  </si>
  <si>
    <t>Органы внутренних дел</t>
  </si>
  <si>
    <t>Обеспечение деятельности подведомственных учреждений</t>
  </si>
  <si>
    <t>Резервные фонды местных администраций</t>
  </si>
  <si>
    <t>Реализация государственных функций, связанных с общегосударственными вопросами</t>
  </si>
  <si>
    <t>795 17 00</t>
  </si>
  <si>
    <t>МУ "Комитет по образованию, делам молодежи" администрации г.Белогорска</t>
  </si>
  <si>
    <t>3020000</t>
  </si>
  <si>
    <t>471 00  00</t>
  </si>
  <si>
    <t xml:space="preserve">000 00 00 </t>
  </si>
  <si>
    <t>432 02 00</t>
  </si>
  <si>
    <t>Оздоровление детей</t>
  </si>
  <si>
    <t>Управление жилищно-коммунального хозяйства Администрации города Белогорска</t>
  </si>
  <si>
    <t>007</t>
  </si>
  <si>
    <t>Поисковые и аварийно-спасательные учреждения</t>
  </si>
  <si>
    <t>3029900</t>
  </si>
  <si>
    <t>Выплаты  приемной семье на содержание подопечных детей</t>
  </si>
  <si>
    <t>Приложение № 2</t>
  </si>
  <si>
    <t>к решению Белогорского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</si>
  <si>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</si>
  <si>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</si>
  <si>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Ведомственная структура  местного бюджета на 2009 год</t>
  </si>
  <si>
    <t>795 21 00</t>
  </si>
  <si>
    <t>Руководитель контрольно-счетной палаты муниципального образования и его заместители</t>
  </si>
  <si>
    <t>Проведение выборов  в представительные  органы  муниципального образования</t>
  </si>
  <si>
    <t>020 00 02</t>
  </si>
  <si>
    <t>0029900</t>
  </si>
  <si>
    <t>795 06 00</t>
  </si>
  <si>
    <t>795 08 00</t>
  </si>
  <si>
    <t>795 09 00</t>
  </si>
  <si>
    <t>ГЦП "Организация питания в образовательных учреждениях на 2009-2011 годы"</t>
  </si>
  <si>
    <t xml:space="preserve">Лесное хозяйство </t>
  </si>
  <si>
    <t>Мероприятия в области охраны, восстановления и использования лесов</t>
  </si>
  <si>
    <t>292 02 00</t>
  </si>
  <si>
    <t>Выполнение функций государственными органами</t>
  </si>
  <si>
    <t>ГЦП " Чистая вода" на 2009-2011 годы"</t>
  </si>
  <si>
    <t>008</t>
  </si>
  <si>
    <r>
      <t xml:space="preserve">  РАСХОДЫ МЕСТНОГО БЮДЖЕТА  ПО РАЗДЕЛАМ, ПОДРАЗДЕЛАМ ФУНКЦИОНАЛЬНОЙ КЛАССИФИКАЦИИ РАСХОДОВ БЮДЖЕТОВ РОССИЙСКОЙ ФЕДЕРАЦИИ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2009 ГОД</t>
    </r>
  </si>
  <si>
    <t>795 01 00</t>
  </si>
  <si>
    <t>795 02 00</t>
  </si>
  <si>
    <t>795 03 00</t>
  </si>
  <si>
    <t>ГЦП" Развитие социальной  инженерной инфраструктуры города  Белогорска на период до 2013 года"</t>
  </si>
  <si>
    <t>795 24 00</t>
  </si>
  <si>
    <t>002 99 00</t>
  </si>
  <si>
    <t xml:space="preserve">Плановые назначения на 2009 год </t>
  </si>
  <si>
    <t>Выполнение функций органами местного самоуправления ( строительство детской поликлиники)</t>
  </si>
  <si>
    <t>Выполнение других обязательств государства (Перепись)</t>
  </si>
  <si>
    <t>Муниципальное учреждение "Единая диспетчерская служба г.Белогорска"</t>
  </si>
  <si>
    <t xml:space="preserve">Субвенция бюджетам муниципальных образований на предупреждение чрезвычайных ситуаций межмуниципального и регионального характера, стихийных бедствий, эпидемий и ликвидации их последствий  </t>
  </si>
  <si>
    <t>МУ " Управление здравоохранения Администрации города Белогорск"</t>
  </si>
  <si>
    <t>522 07 00</t>
  </si>
  <si>
    <t>522 03 00</t>
  </si>
  <si>
    <t>522 02 00</t>
  </si>
  <si>
    <t>501</t>
  </si>
  <si>
    <t>Субсидии на обеспечение жильем</t>
  </si>
  <si>
    <t>104 02 00</t>
  </si>
  <si>
    <t xml:space="preserve"> Мероприятия в области социальной политики</t>
  </si>
  <si>
    <t>525 00 00</t>
  </si>
  <si>
    <t xml:space="preserve"> Бюджетные инвестиции</t>
  </si>
  <si>
    <t>102 01 02</t>
  </si>
  <si>
    <t>Бюджетные инвестиции</t>
  </si>
  <si>
    <t>104 04 00</t>
  </si>
  <si>
    <t>525 04 00</t>
  </si>
  <si>
    <t xml:space="preserve"> Переселение граждан из жилищного фонда, признанного непригодным для проживания, и (или) жилищного фонда с высоким уровнем износа (более 70 процентов) за счет остатков средств  областного бюджета на 01.01.2009 г.</t>
  </si>
  <si>
    <t>ОЦП "Переселение граждан из ветхого и аварийного жилого фонда за счет остатков средств областного бюджета на 01.01.2009 г.</t>
  </si>
  <si>
    <t>Бюджетные инвестиции в объекты капитального строительства собственности муниципальных образований за счет остатков средств областного бюджета на 01.01.2009 г.</t>
  </si>
  <si>
    <t>Подпрограмма "Обеспечение жильем молодых семей" за счет остатков средств областного бюджета на 01.01.2009 г.</t>
  </si>
  <si>
    <t>Региональные целевые программы за счет остатков средств областного бюджета на 01.01.2009 г.</t>
  </si>
  <si>
    <t>Организация коммунального хозяйства в части заготовки  топлива</t>
  </si>
  <si>
    <t xml:space="preserve"> Мероприятия в области жилищно-коммунального хозяйства  в части  подготовки объектов коммунальной  инфраструктуры к отопительному  сезону</t>
  </si>
  <si>
    <t>524 05 00</t>
  </si>
  <si>
    <t>524 19 00</t>
  </si>
  <si>
    <t>Коммунальное хозяйство</t>
  </si>
  <si>
    <t>0502</t>
  </si>
  <si>
    <t>522 08 00</t>
  </si>
  <si>
    <t>Обеспечение расходов на реализацию основных общеобразовательных программ в образовательных учреждениях</t>
  </si>
  <si>
    <t>520 25 00</t>
  </si>
  <si>
    <t>520 09 01</t>
  </si>
  <si>
    <t>520 09 02</t>
  </si>
  <si>
    <t xml:space="preserve">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 за счет  остатков средств из федерального   бюджета на 01.01.2009 г.</t>
  </si>
  <si>
    <t>Организация и осуществление деятельности по опеке и попечительству</t>
  </si>
  <si>
    <t>522 09 00</t>
  </si>
  <si>
    <t>522 06 00</t>
  </si>
  <si>
    <t>Дополнительные гарантии по  социальной поддержке детей-сирот и детей, оставшихся без попечения родителей</t>
  </si>
  <si>
    <t>505 36 02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</si>
  <si>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 за счет средств  федерального  бюджета </t>
  </si>
  <si>
    <t>520 18 01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</si>
  <si>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за счет средств областного бюджета</t>
  </si>
  <si>
    <t>520 18 02</t>
  </si>
  <si>
    <t>Оплата труда приемного родителя за счет остатков средств областного бюджета  на 01.01.2009 г.</t>
  </si>
  <si>
    <t>Содержание ребенка в семье опекуна и приемной семье, а также оплата труда приемного родителя за счет средств областного бюджета</t>
  </si>
  <si>
    <t>795 11  00</t>
  </si>
  <si>
    <t>795 11 00</t>
  </si>
  <si>
    <t xml:space="preserve">Мероприятия в области жилищного хозяйства </t>
  </si>
  <si>
    <t>350 03 00</t>
  </si>
  <si>
    <t>Содержание ребенка в семье опекуна и приемной семье, а также оплата труда приемного родителя за счет средств федерального  бюджета</t>
  </si>
  <si>
    <t>Другие вопросы в области охраны окружающей среды</t>
  </si>
  <si>
    <t>0000000</t>
  </si>
  <si>
    <t>795 25 00</t>
  </si>
  <si>
    <t>0605</t>
  </si>
  <si>
    <t>Целевые программы муниципальных образований, в том числе:</t>
  </si>
  <si>
    <t xml:space="preserve">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(федеральный бюджет)</t>
  </si>
  <si>
    <t xml:space="preserve">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(областной бюджет)</t>
  </si>
  <si>
    <t>Целевые программы муниципальных образований,  в том числе:</t>
  </si>
  <si>
    <t>505 36 01</t>
  </si>
  <si>
    <t>Расходы на оплату финансовым управлением  г. Белогорска  исполнительных документов по взысканию денежных средств за счет казны муниципального образования</t>
  </si>
  <si>
    <t>092 03 08</t>
  </si>
  <si>
    <t>ГЦП "Вакцинопрофилактика в г.Белогорске на 2009-2010 годы"</t>
  </si>
  <si>
    <t>ГЦП "Профилактика заболеваемости сахарным диабетом, развитие и совершенствование диабетологической помощи населению г.Белогорска   на 2009-2010 годы"</t>
  </si>
  <si>
    <t>ГЦП "Профилактика  йоддефицитных состояний в г.Белогорске на 2009-2010 годы"</t>
  </si>
  <si>
    <t>ГЦП "Развитие и сохранение культуры и искусства г.Белогорска на 2009-2010 годы"</t>
  </si>
  <si>
    <t>ГЦП "Одаренные дети на 2009-2011 годы"</t>
  </si>
  <si>
    <t>ГЦП " Организация  летнего отдыха, оздоровления и занятости детей и подростков на 2009-2011 годы"</t>
  </si>
  <si>
    <t>ГЦП "Лицензирование образовательных учреждений на 2009 -2011 годы"</t>
  </si>
  <si>
    <t>ГЦП "Безопасность образовательного учреждения на 2009-2011 годы"</t>
  </si>
  <si>
    <t>ГЦП "Развитие дошкольного образования на 2009-2011 годы"</t>
  </si>
  <si>
    <t>ГЦП "Обеспечение  жильем молодых семей на 2009-2010 годы"</t>
  </si>
  <si>
    <t>ГЦП "Реформирование и модернизация жилищно-коммунального комплекса г. Белогорска на 2009-2010 гг."</t>
  </si>
  <si>
    <t>ГЦП "Переселение граждан из ветхого и аварийного жилищного фонда г. Белогорск на 2009-2010 гг." м/б</t>
  </si>
  <si>
    <t>ГЦП "Развитие дорожной сети г. Белогорска на 2009-2014 гг."</t>
  </si>
  <si>
    <t>ГЦП "Реформирование и модернизация жилищно-коммунального комплекса г. Белогорска на 2009-2010 гг." в части расходов на  заготовку топлива м/б</t>
  </si>
  <si>
    <t>к решению Белогорского                   городского Совета народных                 депутатов</t>
  </si>
  <si>
    <t>ГЦП "Обеспечение экологической безопасности и охраны окружающей среды в г.Белогорске на 2009-2010 годы"</t>
  </si>
  <si>
    <t>ГЦП" Проведение  капитального  ремонта  многоквартирных  домов"</t>
  </si>
  <si>
    <t>ГЦП "Содействие развитию и поддержка малого и среднего  предпринимательства в г. Белогорске на 2009-2010 годы"</t>
  </si>
  <si>
    <t>ГЦП "Обеспечение безопасности дорожного движения в г. Белогорске на 2009-2012 годы"</t>
  </si>
  <si>
    <t>ГЦП"Развитие  физической культуры и спорта на территории  города Белогорска на 2009-2011 годы"</t>
  </si>
  <si>
    <t>ГЦП" Меры адресной поддержки  отдельных категорий граждан  г.Белогорска  на 2009 - 2011 годы</t>
  </si>
  <si>
    <t>Сопровождение программного обеспечения, используемогоорганами муниципальных образований при организации исполнения местных бюджетов</t>
  </si>
  <si>
    <t>Субсидии  на  реализацию  ДЦП "Обеспечение   жильем  молодых  семей на 2009-2010гг." на 2009г.</t>
  </si>
  <si>
    <t>625 05 00</t>
  </si>
  <si>
    <t>Бюджетные инвестиции (областной бюджет)</t>
  </si>
  <si>
    <t>Текущий ремонт и материаль-техническое оснащение муниципальных стационарных детских оздоровительных лагерей</t>
  </si>
  <si>
    <t>524 17 00</t>
  </si>
  <si>
    <t>002 25 00</t>
  </si>
  <si>
    <t>Транспорт</t>
  </si>
  <si>
    <t>Закупка автотранспортных средств и коммунальной техники</t>
  </si>
  <si>
    <t>340 07 02</t>
  </si>
  <si>
    <t>340 07 05</t>
  </si>
  <si>
    <t>0408</t>
  </si>
  <si>
    <t>Закупка автотранспортных средств и коммунальной техники за счет средств областного бюджета</t>
  </si>
  <si>
    <t>Экономическое и социальное развитие Дальнего Востока и Забайкалья на период до 2013 года</t>
  </si>
  <si>
    <t>100 46 02</t>
  </si>
  <si>
    <t>Долгосрочная целевая программа "Развитие социальной и инженерной инфраструктуры территорий Амурской области на период до 2013 года"</t>
  </si>
  <si>
    <t>625 14 00</t>
  </si>
  <si>
    <t>524 24 00</t>
  </si>
  <si>
    <t>Обеспечение жилыми помещениями помещениями детей-сирот, детей, оставщихся без попечения родителей, а также детей, находящихся под опекой (попечительством) не имеющих закрепленного жилого помещения за счет средств федерального бюджета</t>
  </si>
  <si>
    <t xml:space="preserve">Обеспечение жилыми помещениями детей-сирот, детей, оставшихся без  попечения родителей, а также детей, находящихся под опекой (попечительством), не имеющих закрепленного жилого помещения    за счет остатков  средств  федерального бюджета на 01.01.2009 г.                                     </t>
  </si>
  <si>
    <t>Комплектование книжных фондов библиотек муниципальных образований</t>
  </si>
  <si>
    <t>450 06 00</t>
  </si>
  <si>
    <t xml:space="preserve">Плановые назначения на  2009 год </t>
  </si>
  <si>
    <t>Обеспечение жилыми помещениями детей-сирот, детей, оставщихся без попечения родителей, а также детей, находящихся под опекой (попечительством) не имеющих закрепленного жилого помещения за счет средств областного бюджета</t>
  </si>
  <si>
    <t xml:space="preserve">Подпрограмма "Обеспечение жильем молодых семей" </t>
  </si>
  <si>
    <t>Долгосрочная целевая программа "Переселение граждан из  жилищного фонда, признаного непригодным для проживания, и (или) с высоким уровнем износа в Амурской области" на 2009-2010 годы</t>
  </si>
  <si>
    <t>625 04 00</t>
  </si>
  <si>
    <t>006</t>
  </si>
  <si>
    <t xml:space="preserve"> Государственное управление охраной труда на территориях муниципальных образований</t>
  </si>
  <si>
    <t>Организация деятельности  комиссий по делам несовершеннолетних и защите их прав</t>
  </si>
  <si>
    <t>Организационное обеспечение деятельности административных комиссий</t>
  </si>
  <si>
    <t>ГЦП "Профилактика правонарушений и борьбы с преступностью в  г.Белогорске на 2009 год"</t>
  </si>
  <si>
    <t>010</t>
  </si>
  <si>
    <t>Фонд софинансирования</t>
  </si>
  <si>
    <t>Организация теплообслуживания в части  проведения энергоаудита и оформления прав  собственности на объекты теплоснабжения</t>
  </si>
  <si>
    <t>524 26 00</t>
  </si>
  <si>
    <t>Контрольно-счетная палата  муниципального образования город Белогорск</t>
  </si>
  <si>
    <t>381</t>
  </si>
  <si>
    <t>Организация теплообслуживания в части проведения энергоаудита  и оформления прав собственности  на объекты  теплоснабжения из средств местного бюджета</t>
  </si>
  <si>
    <t>38</t>
  </si>
  <si>
    <t>13966</t>
  </si>
  <si>
    <t>Финансовое обеспечение расходов по воспитанию и обучению  детей-инвалидов в дошкольных образовательных учреждениях</t>
  </si>
  <si>
    <t>524 26 04</t>
  </si>
  <si>
    <t>Ежемесячное  денежное вознаграждение за классное руководство за счет  областного бюджета</t>
  </si>
  <si>
    <t>Ежемесячное денежное вознаграждение за классное руководство  за счет средств федерального  бюджета</t>
  </si>
  <si>
    <t>,</t>
  </si>
  <si>
    <t xml:space="preserve">  от 25.12.2008   г.   № 67/203 (с учетом изменений, внесенных решениями Совета
от 30.04. 2009 № 04/30,
от 09.06. 2009 № 06/92, 
от 03.07. 2009 № 08/125,
от 14.08. 2009 № 09/128, 
от 15.10. 2009 № 12/175,
от 17.12.2009 № 16/240
от 31.12.2009 № 18/252)
   </t>
  </si>
  <si>
    <t>В С Е Г О ДОХОДОВ:</t>
  </si>
  <si>
    <t>Субвенции бюджетам городских округов на обеспечение расходов на реализацию основных общеобразовательных программ в  общеобразовательных учреждениях</t>
  </si>
  <si>
    <t>00020204999040000151</t>
  </si>
  <si>
    <t>Прочие межбюджетные трансферты, передаваемые бюджетам городских округов</t>
  </si>
  <si>
    <t>Субвенции  бюджетам  городских  округов на реализацию закона Амурской области " О воспитании и обучении детей-инвалидов в Амурской области"</t>
  </si>
  <si>
    <t>00020203999040000151</t>
  </si>
  <si>
    <t>Субвенции бюджетам городских округов на реализацию закона Амурской области "О дополнительных гарантиях по социальной поддержке детей-сирот и детей, оставшихся без попечения родителей"</t>
  </si>
  <si>
    <t>Субвенции бюджетам  городских округов на обеспечение государственных полномочий по организации и осуществлению деятельности по опеке и попечительству</t>
  </si>
  <si>
    <t>Субвенции  бюджетам  городских  округов на реализацию закона Амурской области  "О защите населения и территорий области от чрезвычайных ситуаций природного и техногенного характера" в части предупреждения чрезвычайных ситуаций межмуниципального и регионального характера, стихийных бедствий, эпидемий  и ликвидации их последствий</t>
  </si>
  <si>
    <t xml:space="preserve">Субвенции бюджетам   городских  округов на реализацию закона Амурской области " О наделении органов местного самоуправления Амурской области государственными полномочиями в сфере охраны труда"  </t>
  </si>
  <si>
    <t xml:space="preserve">Субвенции бюджетам городских  округов на финансовое обеспечение полномочий по организации деятельности административных комиссий </t>
  </si>
  <si>
    <t>Субвенции бюджетам  городских  округов  на реализацию Закона Амурской области "О комиссиях по делам несовершеннолетних и защите их прав"</t>
  </si>
  <si>
    <t>Субвенции бюджетам  городских  округов на   денежные выплаты  медицинскому персоналу фельдшерско-акушерских пунктов, врачам,фельдшерам и медицинским сестрам скорой медицинской помощи".</t>
  </si>
  <si>
    <t>00020203055040000151</t>
  </si>
  <si>
    <t xml:space="preserve">Субвенции  бюджетам городских  округов   на содержание ребёнка в семье опекуна и приёмной семье, а также на оплату труда приёмного родителя </t>
  </si>
  <si>
    <t>00020203027040000151</t>
  </si>
  <si>
    <t xml:space="preserve">Субвенции  бюджетам городских  округов   на обеспечение жилыми помещениями детей-сирот, детей, оставшихся без попечения родителей, а также детей, находящихся под опекой, (попечительством), не имеющих закрепленного жилого помещения. (средства областного бюджета)  </t>
  </si>
  <si>
    <t>00020203026040000151</t>
  </si>
  <si>
    <t>Субвенции  бюджетам городских  округов   на обеспечение жилыми помещениями детей-сирот, детей, оставшихся без попечения родителей, а также детей, находящихся под опекой, (попечительством), не имеющих закрепленного жилого помещения.  (средства   федерального  бюджета)</t>
  </si>
  <si>
    <t xml:space="preserve">Субвенции бюджетам городских округов на компенсацию части родительскойп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образования.  </t>
  </si>
  <si>
    <t>00020203029040000151</t>
  </si>
  <si>
    <t>Субвенции   бюджетам  городских  округов  на  ежемесячное  денежное  вознаграждение  за  классное  руководство.</t>
  </si>
  <si>
    <t>00020203021040000151</t>
  </si>
  <si>
    <t>Субвенции из областного бюджета</t>
  </si>
  <si>
    <t xml:space="preserve"> Субсидии  на текущий  ремонт  и  материально- техническое   оснащение  муниципальных  стационарных  детских  оздоровительных  лагерей.</t>
  </si>
  <si>
    <t>00020202999040000151</t>
  </si>
  <si>
    <t xml:space="preserve">Субсидии  на  сопровождение  программного  обеспечения, используемого  финансовыми  органами  муниципальных  образований  при  организации  исполнения  местных  бюджетов </t>
  </si>
  <si>
    <t>Субсидии  бюджетам  городских  округов на организацию теплообслуживания  в  части  проведения  энергоаудита и оформление  прав собственности  на объекты  теплоснабжения</t>
  </si>
  <si>
    <t>Субсидии  бюджетам  городских  округов   на   софинансирование расходов  по  мероприятиям  в  области  жилищно-коммунального  хозяйства  в  части  подготовки   объектов  коммунальной  инфраструктуры  к  отопительному  сезону  на  2009г.</t>
  </si>
  <si>
    <t>Субсидии  бюджетам  городских  округов   на   софинансирование расходов  по  организации  коммунального  хозяйства  в  части  заготовки  топлива</t>
  </si>
  <si>
    <t>Субсидии бюджетам городских округов для финансового обеспечения решения вопросов местного значения поселений</t>
  </si>
  <si>
    <t>Прочие  субсидии</t>
  </si>
  <si>
    <t>Субсидии  бюджетам  городских  округов  на  комплектование книжных фондов библиотек  муниципальных  образований.</t>
  </si>
  <si>
    <t>00020202068040000151</t>
  </si>
  <si>
    <t>Субсидии  бюджетам  городских  округов  на  развитие  социальной  и  инженерной  инфраструктуры  муниципальных  образований. (строительство детской поликлиники за счет средств областного бюджета)</t>
  </si>
  <si>
    <t>00020202004040000151</t>
  </si>
  <si>
    <t>Субсидии  бюджетам  городских  округов  на  развитие  социальной  и  инженерной  инфраструктуры  муниципальных  образований. (строительство детской поликлиники за счет средств федерального бюджета)</t>
  </si>
  <si>
    <t>00020202051040000151</t>
  </si>
  <si>
    <t>Субсидии  бюджетам  городских  округов на  реализацию  подпрограммы " Обеспечение  жильем  молодых  семей"                             фед. б-т</t>
  </si>
  <si>
    <t>00020202008040000151</t>
  </si>
  <si>
    <t>Субсидии  бюджетам  городских  округов на  реализацию  ДЦП  "Переселение  граждан  из  жилищного  фонда, признанного  непригодным  для  проживания, и (или)  с  высоким  уровнем  износа  в  Амурской  области на 2009-2010гг."</t>
  </si>
  <si>
    <t>00020202079040000151</t>
  </si>
  <si>
    <t xml:space="preserve"> Субсидии   бюджетам  городских  округов  на  закупку  автотранспортных  средств  и  коммунальной  техники за  счет  средств  федерального  бюджета</t>
  </si>
  <si>
    <t>00020202102040000151</t>
  </si>
  <si>
    <t xml:space="preserve"> Субсидии   бюджетам  городских  округов  на  закупку  автотранспортных  средств  и  коммунальной  техники за счет  средств  областного  бюджета</t>
  </si>
  <si>
    <t>Субсидии  бюджетам  городских  округов на  реализацию  ДЦП "Обеспечение  жильем  молодых  семей на 2009-2010гг." на 2009год. обл. б-т</t>
  </si>
  <si>
    <t>Субсидии из областного бюджета</t>
  </si>
  <si>
    <t>Дотации  бюджетам городских округов на поддержку мер по обеспечению сбалансированности бюджетов</t>
  </si>
  <si>
    <t>00020201003040000151</t>
  </si>
  <si>
    <t>Дотации  бюджетам городских округов на доведение финансовой помощи до уровня предшествующего года</t>
  </si>
  <si>
    <t>00020201999040000151</t>
  </si>
  <si>
    <t xml:space="preserve">Дотации  бюджетам  городских  округов  на выравнивание бюджетной обеспеченности </t>
  </si>
  <si>
    <t>00020201001040000151</t>
  </si>
  <si>
    <t>БЕЗВОЗМЕЗДНЫЕ ПОСТУПЛЕНИЯ</t>
  </si>
  <si>
    <t>00020200000000000000</t>
  </si>
  <si>
    <t>И Т О Г О    Д О Х О Д О В</t>
  </si>
  <si>
    <t>Возврат остатков субсидий и субвенций из бюджетов городских округов</t>
  </si>
  <si>
    <t>00011904000040000151</t>
  </si>
  <si>
    <t>ВОЗВРАТ ОСТАТКОВ СУБСИДИЙ И СУБВЕНЦИЙ ПРОШЛЫХ ЛЕТ</t>
  </si>
  <si>
    <t>00011900000000000000</t>
  </si>
  <si>
    <t>Прочие неналоговые доходы бюджетов городских округов</t>
  </si>
  <si>
    <t>00011705040040000180</t>
  </si>
  <si>
    <t>ПРОЧИЕ НЕНАЛОГОВЫЕ ДОХОДЫ</t>
  </si>
  <si>
    <t>00011700000000000000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</si>
  <si>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</si>
  <si>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</si>
  <si>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   </t>
  </si>
  <si>
    <t>00011633040040000140</t>
  </si>
  <si>
    <t>Возмещение сумм, израсходованных незаконно или не по целевому назначению, а также доходов, полученных от их использования( в части бюджетов городских округов)</t>
  </si>
  <si>
    <t>00011632040040000140</t>
  </si>
  <si>
    <t>Денежные взыскания (штрафы) за административные правонарушения в области дорожного движения</t>
  </si>
  <si>
    <t>00011630000010000140</t>
  </si>
  <si>
    <t>Денежные взыскания (штрафы) за нарушение  законодательства,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</si>
  <si>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</si>
  <si>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 xml:space="preserve">Денежные взыскания (штрафы) за нарушение земельного законодательства </t>
  </si>
  <si>
    <t>00011625060010000140</t>
  </si>
  <si>
    <t>Денежные взыскания (штрафы) за нарушение законодательства  в   области  охраны окружающей среды</t>
  </si>
  <si>
    <t>00011625050010000140</t>
  </si>
  <si>
    <t>Денежные  взыскания ( штрафы) за  нарушение  законодательства об охране  и использовании животного мира</t>
  </si>
  <si>
    <t>00011625030010000140</t>
  </si>
  <si>
    <t>Денежные взыскания (штрафы) за нарушение законодательства о недрах, об особо охраняемых природных территориях, об охране и 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законодательства, в том числе:</t>
  </si>
  <si>
    <t>00011625000010000140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</si>
  <si>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</si>
  <si>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00011621040040000140</t>
  </si>
  <si>
    <t>Денежные взыскания (штрафы) за административные правонарушения в области государственного регулирования производства и оборота  этилового спирта, алкогольной, спиртосодержащей и табачной продукции</t>
  </si>
  <si>
    <t>00011608000010000140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</si>
  <si>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</si>
  <si>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00011606000010000140</t>
  </si>
  <si>
    <t xml:space="preserve">Денежные взыскания ( штрафы) за административные правонарушения в области налогов и сборов предусмотренные кодексом РФ об административных правонарушениях </t>
  </si>
  <si>
    <t>00011603030010000140</t>
  </si>
  <si>
    <t>Денежные взыскания ( штрафы) за нарушение законодательства о налогах и сборах, предусмотренные ст.116,117,118,  п.1и2 ст.120, ст.125,126,128,129,129.1,132,133,134,135,135.1 НК РФ</t>
  </si>
  <si>
    <t>00011603010010000140</t>
  </si>
  <si>
    <t>ШТРАФЫ, САНКЦИИ, ВОЗМЕЩЕНИЕ УЩЕРБА</t>
  </si>
  <si>
    <t>00011600000000000000</t>
  </si>
  <si>
    <t>Доходы от продажи земельных участков, находящихся в  собственности городских округов ( за исключением земельных участков муниципальных автономных учреждений).</t>
  </si>
  <si>
    <t>00011406024040000430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</si>
  <si>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</si>
  <si>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</si>
  <si>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реализации иного имущества, находящегося в собственности городских округов( за исключением имущества муниципальных автономных учреждений, а также имущества муниципальных  унитарных предприятий, в том числе казенных)  в части реализации основных средств по указанному имуществу</t>
  </si>
  <si>
    <t>00011402033040000410</t>
  </si>
  <si>
    <t>Доходы  от  реализации  имущества,  находящегося  в  оперативном  управлении  учреждений, находящихся в ведении  органов управления  городских  округов (за  исключением  имущества муниципальных  автономных  учреждений) в  части реализации  основных  средств  по указанному  имуществу</t>
  </si>
  <si>
    <t>00011402032040000410</t>
  </si>
  <si>
    <t>ДОХОДЫ ОТ ПРОДАЖИ МАТЕРИАЛЬНЫХ И НЕМАТЕРИАЛЬНЫХ АКТИВОВ</t>
  </si>
  <si>
    <t>00011400000000000000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</si>
  <si>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</si>
  <si>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00011303040040000130</t>
  </si>
  <si>
    <t>ДОХОДЫ ОТ ОКАЗАНИЯ ПЛАТНЫХ УСЛУГ И КОМПЕНСАЦИИ ЗАТРАТ ГОСУДАРСТВА</t>
  </si>
  <si>
    <t>00011300000000000000</t>
  </si>
  <si>
    <t>Плата за негативное воздействие на окружающую среду</t>
  </si>
  <si>
    <t>00011201000010000120</t>
  </si>
  <si>
    <t>ПЛАТЕЖИ ПРИ ПОЛЬЗОВАНИИ ПРИРОДНЫМИ РЕСУРСАМИ</t>
  </si>
  <si>
    <t>00011200000000000000</t>
  </si>
  <si>
    <t>Прочие поступления от использования имущества,находящегося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</si>
  <si>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00011109044040000120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</si>
  <si>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округами. </t>
  </si>
  <si>
    <t>00011107014040000120</t>
  </si>
  <si>
    <t>Доходы, получаемые в виде арендной  платы, а также средства от продажи права на заключение договоров аренды  за земли находящиеся в собственности городских округов, (за исключением земельных участков муниципальных автономных учреждений.</t>
  </si>
  <si>
    <t>00011105024040000120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</si>
  <si>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  границах  городских  округов, а также средства от продажи права на заключение договоров аренды указанных земельных участков</t>
  </si>
  <si>
    <t>00011105010040000120</t>
  </si>
  <si>
    <t>Проценты, полученные от предоставления бюджетных кредитов внутри страны за счет средств бюджетов городских округов</t>
  </si>
  <si>
    <t>00011103040040000120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</si>
</sst>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49" fontId="9" fillId="0" borderId="13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9" fillId="0" borderId="13" xfId="0" applyNumberFormat="1" applyFont="1" applyFill="1" applyBorder="1" applyAlignment="1">
      <alignment horizontal="right"/>
    </xf>
    <xf numFmtId="1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2" fillId="0" borderId="14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6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5" fillId="0" borderId="16" xfId="0" applyNumberFormat="1" applyFont="1" applyBorder="1" applyAlignment="1">
      <alignment horizontal="right" vertical="top"/>
    </xf>
    <xf numFmtId="49" fontId="6" fillId="0" borderId="17" xfId="0" applyNumberFormat="1" applyFont="1" applyBorder="1" applyAlignment="1">
      <alignment horizontal="right"/>
    </xf>
    <xf numFmtId="49" fontId="6" fillId="0" borderId="17" xfId="0" applyNumberFormat="1" applyFont="1" applyBorder="1" applyAlignment="1">
      <alignment horizontal="right" vertical="top"/>
    </xf>
    <xf numFmtId="49" fontId="6" fillId="0" borderId="18" xfId="0" applyNumberFormat="1" applyFont="1" applyBorder="1" applyAlignment="1">
      <alignment horizontal="right" vertical="top"/>
    </xf>
    <xf numFmtId="0" fontId="6" fillId="0" borderId="0" xfId="0" applyFont="1" applyBorder="1" applyAlignment="1">
      <alignment vertical="top" wrapText="1"/>
    </xf>
    <xf numFmtId="49" fontId="6" fillId="0" borderId="19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0" fontId="6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0" borderId="18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13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9" fillId="24" borderId="13" xfId="0" applyNumberFormat="1" applyFont="1" applyFill="1" applyBorder="1" applyAlignment="1">
      <alignment horizontal="center"/>
    </xf>
    <xf numFmtId="0" fontId="9" fillId="24" borderId="13" xfId="0" applyFont="1" applyFill="1" applyBorder="1" applyAlignment="1">
      <alignment horizontal="center"/>
    </xf>
    <xf numFmtId="49" fontId="7" fillId="24" borderId="10" xfId="0" applyNumberFormat="1" applyFont="1" applyFill="1" applyBorder="1" applyAlignment="1">
      <alignment horizontal="center"/>
    </xf>
    <xf numFmtId="49" fontId="7" fillId="24" borderId="11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right"/>
    </xf>
    <xf numFmtId="49" fontId="7" fillId="0" borderId="20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right"/>
    </xf>
    <xf numFmtId="0" fontId="7" fillId="0" borderId="20" xfId="0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49" fontId="7" fillId="0" borderId="14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9" fillId="24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25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9" fontId="7" fillId="25" borderId="10" xfId="59" applyNumberFormat="1" applyFont="1" applyFill="1" applyBorder="1" applyAlignment="1">
      <alignment horizontal="center" vertical="top" shrinkToFit="1"/>
      <protection/>
    </xf>
    <xf numFmtId="0" fontId="7" fillId="25" borderId="10" xfId="59" applyFont="1" applyFill="1" applyBorder="1" applyAlignment="1">
      <alignment vertical="top" wrapText="1"/>
      <protection/>
    </xf>
    <xf numFmtId="0" fontId="7" fillId="25" borderId="10" xfId="60" applyFont="1" applyFill="1" applyBorder="1" applyAlignment="1">
      <alignment vertical="top" wrapText="1"/>
      <protection/>
    </xf>
    <xf numFmtId="0" fontId="7" fillId="25" borderId="10" xfId="61" applyFont="1" applyFill="1" applyBorder="1" applyAlignment="1">
      <alignment vertical="top" wrapText="1"/>
      <protection/>
    </xf>
    <xf numFmtId="49" fontId="9" fillId="0" borderId="19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7" fillId="25" borderId="10" xfId="63" applyFont="1" applyFill="1" applyBorder="1" applyAlignment="1">
      <alignment vertical="top" wrapText="1"/>
      <protection/>
    </xf>
    <xf numFmtId="0" fontId="7" fillId="25" borderId="10" xfId="62" applyFont="1" applyFill="1" applyBorder="1" applyAlignment="1">
      <alignment vertical="top" wrapText="1"/>
      <protection/>
    </xf>
    <xf numFmtId="0" fontId="9" fillId="0" borderId="20" xfId="0" applyNumberFormat="1" applyFont="1" applyBorder="1" applyAlignment="1">
      <alignment horizontal="right"/>
    </xf>
    <xf numFmtId="0" fontId="7" fillId="25" borderId="10" xfId="64" applyFont="1" applyFill="1" applyBorder="1" applyAlignment="1">
      <alignment vertical="top" wrapText="1"/>
      <protection/>
    </xf>
    <xf numFmtId="0" fontId="7" fillId="25" borderId="10" xfId="65" applyFont="1" applyFill="1" applyBorder="1" applyAlignment="1">
      <alignment vertical="top" wrapText="1"/>
      <protection/>
    </xf>
    <xf numFmtId="0" fontId="7" fillId="25" borderId="10" xfId="66" applyFont="1" applyFill="1" applyBorder="1" applyAlignment="1">
      <alignment vertical="top" wrapText="1"/>
      <protection/>
    </xf>
    <xf numFmtId="49" fontId="1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wrapText="1"/>
    </xf>
    <xf numFmtId="0" fontId="16" fillId="0" borderId="10" xfId="0" applyFont="1" applyBorder="1" applyAlignment="1">
      <alignment wrapText="1"/>
    </xf>
    <xf numFmtId="49" fontId="16" fillId="0" borderId="10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49" fontId="7" fillId="25" borderId="10" xfId="59" applyNumberFormat="1" applyFont="1" applyFill="1" applyBorder="1" applyAlignment="1">
      <alignment horizontal="center" shrinkToFit="1"/>
      <protection/>
    </xf>
    <xf numFmtId="49" fontId="9" fillId="24" borderId="10" xfId="0" applyNumberFormat="1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7" fillId="25" borderId="10" xfId="61" applyFont="1" applyFill="1" applyBorder="1" applyAlignment="1">
      <alignment vertical="center" wrapText="1"/>
      <protection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49" fontId="7" fillId="0" borderId="21" xfId="0" applyNumberFormat="1" applyFont="1" applyFill="1" applyBorder="1" applyAlignment="1">
      <alignment horizontal="center"/>
    </xf>
    <xf numFmtId="49" fontId="9" fillId="24" borderId="12" xfId="0" applyNumberFormat="1" applyFont="1" applyFill="1" applyBorder="1" applyAlignment="1">
      <alignment horizontal="center"/>
    </xf>
    <xf numFmtId="0" fontId="9" fillId="24" borderId="12" xfId="0" applyFont="1" applyFill="1" applyBorder="1" applyAlignment="1">
      <alignment horizontal="center"/>
    </xf>
    <xf numFmtId="0" fontId="11" fillId="0" borderId="15" xfId="0" applyFont="1" applyBorder="1" applyAlignment="1">
      <alignment vertical="top" wrapText="1"/>
    </xf>
    <xf numFmtId="0" fontId="12" fillId="0" borderId="18" xfId="0" applyFont="1" applyBorder="1" applyAlignment="1">
      <alignment wrapText="1"/>
    </xf>
    <xf numFmtId="0" fontId="12" fillId="0" borderId="18" xfId="0" applyFont="1" applyBorder="1" applyAlignment="1">
      <alignment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2" fillId="0" borderId="19" xfId="0" applyFont="1" applyFill="1" applyBorder="1" applyAlignment="1">
      <alignment vertical="top" wrapText="1"/>
    </xf>
    <xf numFmtId="0" fontId="12" fillId="22" borderId="0" xfId="0" applyFont="1" applyFill="1" applyBorder="1" applyAlignment="1">
      <alignment vertical="top" wrapText="1"/>
    </xf>
    <xf numFmtId="1" fontId="12" fillId="0" borderId="22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center" vertical="top"/>
    </xf>
    <xf numFmtId="0" fontId="11" fillId="0" borderId="23" xfId="0" applyFont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1" fontId="11" fillId="0" borderId="15" xfId="0" applyNumberFormat="1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1" fontId="12" fillId="0" borderId="18" xfId="0" applyNumberFormat="1" applyFont="1" applyBorder="1" applyAlignment="1">
      <alignment horizontal="center" vertical="top"/>
    </xf>
    <xf numFmtId="0" fontId="12" fillId="0" borderId="20" xfId="0" applyFont="1" applyBorder="1" applyAlignment="1">
      <alignment horizontal="center" vertical="top"/>
    </xf>
    <xf numFmtId="0" fontId="17" fillId="0" borderId="0" xfId="0" applyFont="1" applyFill="1" applyAlignment="1">
      <alignment horizontal="left"/>
    </xf>
    <xf numFmtId="49" fontId="5" fillId="0" borderId="16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right" vertical="center"/>
    </xf>
    <xf numFmtId="0" fontId="12" fillId="0" borderId="18" xfId="0" applyFont="1" applyBorder="1" applyAlignment="1">
      <alignment vertical="center" wrapText="1"/>
    </xf>
    <xf numFmtId="0" fontId="12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49" fontId="6" fillId="0" borderId="17" xfId="0" applyNumberFormat="1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vertical="center" wrapText="1"/>
    </xf>
    <xf numFmtId="49" fontId="6" fillId="0" borderId="19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right" vertical="center"/>
    </xf>
    <xf numFmtId="3" fontId="11" fillId="0" borderId="22" xfId="0" applyNumberFormat="1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1" fontId="12" fillId="0" borderId="22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/>
    </xf>
    <xf numFmtId="0" fontId="11" fillId="0" borderId="15" xfId="0" applyFont="1" applyFill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2" fillId="24" borderId="18" xfId="0" applyFont="1" applyFill="1" applyBorder="1" applyAlignment="1">
      <alignment vertical="center" wrapText="1"/>
    </xf>
    <xf numFmtId="0" fontId="12" fillId="24" borderId="22" xfId="0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right" vertical="center" wrapText="1"/>
    </xf>
    <xf numFmtId="0" fontId="11" fillId="0" borderId="18" xfId="0" applyFont="1" applyBorder="1" applyAlignment="1">
      <alignment vertical="center" wrapText="1"/>
    </xf>
    <xf numFmtId="49" fontId="6" fillId="0" borderId="17" xfId="0" applyNumberFormat="1" applyFont="1" applyBorder="1" applyAlignment="1">
      <alignment horizontal="right" vertical="center" wrapText="1"/>
    </xf>
    <xf numFmtId="0" fontId="10" fillId="0" borderId="18" xfId="0" applyFont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13" xfId="0" applyNumberFormat="1" applyFont="1" applyFill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0" fontId="7" fillId="0" borderId="18" xfId="0" applyFont="1" applyFill="1" applyBorder="1" applyAlignment="1">
      <alignment wrapText="1"/>
    </xf>
    <xf numFmtId="0" fontId="7" fillId="0" borderId="2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/>
    </xf>
    <xf numFmtId="49" fontId="7" fillId="24" borderId="13" xfId="0" applyNumberFormat="1" applyFont="1" applyFill="1" applyBorder="1" applyAlignment="1">
      <alignment horizontal="center"/>
    </xf>
    <xf numFmtId="49" fontId="7" fillId="24" borderId="14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7" fillId="25" borderId="10" xfId="53" applyFont="1" applyFill="1" applyBorder="1" applyAlignment="1">
      <alignment vertical="top" wrapText="1"/>
      <protection/>
    </xf>
    <xf numFmtId="0" fontId="7" fillId="25" borderId="10" xfId="54" applyFont="1" applyFill="1" applyBorder="1" applyAlignment="1">
      <alignment vertical="top" wrapText="1"/>
      <protection/>
    </xf>
    <xf numFmtId="0" fontId="7" fillId="25" borderId="10" xfId="57" applyFont="1" applyFill="1" applyBorder="1" applyAlignment="1">
      <alignment vertical="top" wrapText="1"/>
      <protection/>
    </xf>
    <xf numFmtId="0" fontId="7" fillId="25" borderId="10" xfId="55" applyFont="1" applyFill="1" applyBorder="1" applyAlignment="1">
      <alignment vertical="top" wrapText="1"/>
      <protection/>
    </xf>
    <xf numFmtId="49" fontId="7" fillId="25" borderId="10" xfId="57" applyNumberFormat="1" applyFont="1" applyFill="1" applyBorder="1" applyAlignment="1">
      <alignment horizontal="center" shrinkToFit="1"/>
      <protection/>
    </xf>
    <xf numFmtId="0" fontId="7" fillId="25" borderId="10" xfId="56" applyFont="1" applyFill="1" applyBorder="1" applyAlignment="1">
      <alignment wrapText="1"/>
      <protection/>
    </xf>
    <xf numFmtId="0" fontId="7" fillId="25" borderId="10" xfId="56" applyNumberFormat="1" applyFont="1" applyFill="1" applyBorder="1" applyAlignment="1">
      <alignment horizontal="right" shrinkToFit="1"/>
      <protection/>
    </xf>
    <xf numFmtId="49" fontId="7" fillId="25" borderId="10" xfId="56" applyNumberFormat="1" applyFont="1" applyFill="1" applyBorder="1" applyAlignment="1">
      <alignment horizontal="center" shrinkToFit="1"/>
      <protection/>
    </xf>
    <xf numFmtId="0" fontId="7" fillId="25" borderId="10" xfId="58" applyFont="1" applyFill="1" applyBorder="1" applyAlignment="1">
      <alignment wrapText="1"/>
      <protection/>
    </xf>
    <xf numFmtId="49" fontId="7" fillId="25" borderId="10" xfId="57" applyNumberFormat="1" applyFont="1" applyFill="1" applyBorder="1" applyAlignment="1">
      <alignment horizontal="right" shrinkToFit="1"/>
      <protection/>
    </xf>
    <xf numFmtId="49" fontId="12" fillId="24" borderId="22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 wrapText="1"/>
    </xf>
    <xf numFmtId="0" fontId="14" fillId="0" borderId="10" xfId="0" applyFont="1" applyFill="1" applyBorder="1" applyAlignment="1">
      <alignment vertical="center"/>
    </xf>
    <xf numFmtId="49" fontId="35" fillId="0" borderId="10" xfId="0" applyNumberFormat="1" applyFont="1" applyFill="1" applyBorder="1" applyAlignment="1">
      <alignment horizontal="right" vertical="center"/>
    </xf>
    <xf numFmtId="0" fontId="4" fillId="24" borderId="10" xfId="0" applyFont="1" applyFill="1" applyBorder="1" applyAlignment="1">
      <alignment/>
    </xf>
    <xf numFmtId="49" fontId="35" fillId="24" borderId="10" xfId="0" applyNumberFormat="1" applyFont="1" applyFill="1" applyBorder="1" applyAlignment="1">
      <alignment horizontal="right" vertical="top"/>
    </xf>
    <xf numFmtId="0" fontId="14" fillId="24" borderId="10" xfId="0" applyFont="1" applyFill="1" applyBorder="1" applyAlignment="1">
      <alignment/>
    </xf>
    <xf numFmtId="0" fontId="0" fillId="0" borderId="0" xfId="0" applyFill="1" applyAlignment="1">
      <alignment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4" fillId="0" borderId="10" xfId="0" applyFont="1" applyBorder="1" applyAlignment="1">
      <alignment horizontal="right"/>
    </xf>
    <xf numFmtId="49" fontId="35" fillId="0" borderId="10" xfId="0" applyNumberFormat="1" applyFont="1" applyBorder="1" applyAlignment="1">
      <alignment horizontal="center" vertical="top"/>
    </xf>
    <xf numFmtId="49" fontId="35" fillId="0" borderId="10" xfId="0" applyNumberFormat="1" applyFont="1" applyFill="1" applyBorder="1" applyAlignment="1">
      <alignment horizontal="right" vertical="top"/>
    </xf>
    <xf numFmtId="0" fontId="4" fillId="0" borderId="10" xfId="0" applyFont="1" applyBorder="1" applyAlignment="1">
      <alignment horizontal="right"/>
    </xf>
    <xf numFmtId="49" fontId="35" fillId="0" borderId="10" xfId="0" applyNumberFormat="1" applyFont="1" applyBorder="1" applyAlignment="1">
      <alignment horizontal="right" vertical="top"/>
    </xf>
    <xf numFmtId="0" fontId="14" fillId="0" borderId="10" xfId="0" applyFont="1" applyBorder="1" applyAlignment="1">
      <alignment vertical="center"/>
    </xf>
    <xf numFmtId="49" fontId="37" fillId="0" borderId="10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49" fontId="35" fillId="0" borderId="10" xfId="0" applyNumberFormat="1" applyFont="1" applyBorder="1" applyAlignment="1">
      <alignment horizontal="right" vertical="center"/>
    </xf>
    <xf numFmtId="0" fontId="38" fillId="0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49" fontId="37" fillId="0" borderId="10" xfId="0" applyNumberFormat="1" applyFont="1" applyBorder="1" applyAlignment="1">
      <alignment horizontal="right" vertical="top"/>
    </xf>
    <xf numFmtId="0" fontId="38" fillId="0" borderId="10" xfId="0" applyFont="1" applyFill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8" fillId="0" borderId="0" xfId="53">
      <alignment/>
      <protection/>
    </xf>
    <xf numFmtId="0" fontId="18" fillId="0" borderId="0" xfId="53" applyNumberFormat="1">
      <alignment/>
      <protection/>
    </xf>
    <xf numFmtId="0" fontId="40" fillId="0" borderId="0" xfId="53" applyNumberFormat="1" applyFont="1">
      <alignment/>
      <protection/>
    </xf>
    <xf numFmtId="49" fontId="40" fillId="0" borderId="0" xfId="53" applyNumberFormat="1" applyFont="1">
      <alignment/>
      <protection/>
    </xf>
    <xf numFmtId="0" fontId="10" fillId="0" borderId="0" xfId="53" applyFont="1">
      <alignment/>
      <protection/>
    </xf>
    <xf numFmtId="49" fontId="10" fillId="0" borderId="0" xfId="53" applyNumberFormat="1" applyFont="1">
      <alignment/>
      <protection/>
    </xf>
    <xf numFmtId="0" fontId="41" fillId="0" borderId="10" xfId="53" applyFont="1" applyBorder="1">
      <alignment/>
      <protection/>
    </xf>
    <xf numFmtId="49" fontId="41" fillId="0" borderId="10" xfId="53" applyNumberFormat="1" applyFont="1" applyBorder="1" applyAlignment="1">
      <alignment wrapText="1"/>
      <protection/>
    </xf>
    <xf numFmtId="49" fontId="10" fillId="0" borderId="10" xfId="53" applyNumberFormat="1" applyFont="1" applyBorder="1" applyAlignment="1">
      <alignment vertical="top"/>
      <protection/>
    </xf>
    <xf numFmtId="0" fontId="10" fillId="0" borderId="10" xfId="53" applyFont="1" applyBorder="1">
      <alignment/>
      <protection/>
    </xf>
    <xf numFmtId="49" fontId="10" fillId="0" borderId="10" xfId="53" applyNumberFormat="1" applyFont="1" applyBorder="1" applyAlignment="1">
      <alignment vertical="top" wrapText="1"/>
      <protection/>
    </xf>
    <xf numFmtId="49" fontId="41" fillId="0" borderId="10" xfId="53" applyNumberFormat="1" applyFont="1" applyBorder="1" applyAlignment="1">
      <alignment vertical="top" wrapText="1"/>
      <protection/>
    </xf>
    <xf numFmtId="0" fontId="4" fillId="24" borderId="11" xfId="0" applyFont="1" applyFill="1" applyBorder="1" applyAlignment="1">
      <alignment horizontal="left" vertical="top" wrapText="1"/>
    </xf>
    <xf numFmtId="0" fontId="4" fillId="24" borderId="21" xfId="0" applyFont="1" applyFill="1" applyBorder="1" applyAlignment="1">
      <alignment horizontal="left" vertical="top" wrapText="1"/>
    </xf>
    <xf numFmtId="49" fontId="41" fillId="0" borderId="10" xfId="53" applyNumberFormat="1" applyFont="1" applyBorder="1" applyAlignment="1">
      <alignment vertical="top"/>
      <protection/>
    </xf>
    <xf numFmtId="0" fontId="10" fillId="0" borderId="10" xfId="53" applyFont="1" applyFill="1" applyBorder="1">
      <alignment/>
      <protection/>
    </xf>
    <xf numFmtId="0" fontId="12" fillId="0" borderId="10" xfId="53" applyFont="1" applyBorder="1" applyAlignment="1">
      <alignment horizontal="left" vertical="top" wrapText="1"/>
      <protection/>
    </xf>
    <xf numFmtId="49" fontId="42" fillId="0" borderId="10" xfId="53" applyNumberFormat="1" applyFont="1" applyBorder="1" applyAlignment="1">
      <alignment vertical="top"/>
      <protection/>
    </xf>
    <xf numFmtId="0" fontId="43" fillId="0" borderId="10" xfId="53" applyFont="1" applyBorder="1" applyAlignment="1">
      <alignment horizontal="center"/>
      <protection/>
    </xf>
    <xf numFmtId="49" fontId="43" fillId="0" borderId="10" xfId="53" applyNumberFormat="1" applyFont="1" applyBorder="1" applyAlignment="1">
      <alignment horizontal="center"/>
      <protection/>
    </xf>
    <xf numFmtId="49" fontId="18" fillId="0" borderId="10" xfId="53" applyNumberFormat="1" applyBorder="1">
      <alignment/>
      <protection/>
    </xf>
    <xf numFmtId="0" fontId="44" fillId="0" borderId="0" xfId="53" applyFont="1" applyAlignment="1">
      <alignment horizontal="right"/>
      <protection/>
    </xf>
    <xf numFmtId="0" fontId="43" fillId="0" borderId="0" xfId="53" applyFont="1">
      <alignment/>
      <protection/>
    </xf>
    <xf numFmtId="0" fontId="44" fillId="0" borderId="0" xfId="53" applyFont="1">
      <alignment/>
      <protection/>
    </xf>
    <xf numFmtId="0" fontId="42" fillId="0" borderId="0" xfId="53" applyFont="1">
      <alignment/>
      <protection/>
    </xf>
    <xf numFmtId="0" fontId="45" fillId="0" borderId="0" xfId="0" applyFont="1" applyAlignment="1">
      <alignment/>
    </xf>
    <xf numFmtId="0" fontId="17" fillId="0" borderId="10" xfId="0" applyFont="1" applyBorder="1" applyAlignment="1">
      <alignment/>
    </xf>
    <xf numFmtId="41" fontId="17" fillId="0" borderId="10" xfId="0" applyNumberFormat="1" applyFont="1" applyBorder="1" applyAlignment="1">
      <alignment/>
    </xf>
    <xf numFmtId="49" fontId="4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41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6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justify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top" wrapText="1"/>
    </xf>
    <xf numFmtId="41" fontId="5" fillId="0" borderId="10" xfId="0" applyNumberFormat="1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2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0" fontId="41" fillId="0" borderId="10" xfId="0" applyFont="1" applyBorder="1" applyAlignment="1">
      <alignment vertical="top" wrapText="1"/>
    </xf>
    <xf numFmtId="49" fontId="41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justify" wrapText="1"/>
    </xf>
    <xf numFmtId="0" fontId="41" fillId="0" borderId="10" xfId="0" applyFont="1" applyBorder="1" applyAlignment="1">
      <alignment horizontal="justify" vertical="top" wrapText="1"/>
    </xf>
    <xf numFmtId="49" fontId="41" fillId="0" borderId="10" xfId="0" applyNumberFormat="1" applyFont="1" applyBorder="1" applyAlignment="1">
      <alignment horizontal="center" vertical="justify"/>
    </xf>
    <xf numFmtId="0" fontId="12" fillId="0" borderId="10" xfId="0" applyFont="1" applyBorder="1" applyAlignment="1">
      <alignment horizontal="left" vertical="top" wrapText="1"/>
    </xf>
    <xf numFmtId="49" fontId="41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/>
    </xf>
    <xf numFmtId="0" fontId="12" fillId="0" borderId="20" xfId="0" applyFont="1" applyBorder="1" applyAlignment="1">
      <alignment vertical="distributed" wrapText="1"/>
    </xf>
    <xf numFmtId="0" fontId="11" fillId="0" borderId="2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top"/>
    </xf>
    <xf numFmtId="0" fontId="45" fillId="0" borderId="20" xfId="0" applyFont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46" fillId="0" borderId="0" xfId="0" applyFont="1" applyAlignment="1">
      <alignment horizontal="right"/>
    </xf>
    <xf numFmtId="0" fontId="11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0" fontId="12" fillId="24" borderId="10" xfId="0" applyFont="1" applyFill="1" applyBorder="1" applyAlignment="1">
      <alignment/>
    </xf>
    <xf numFmtId="0" fontId="11" fillId="0" borderId="11" xfId="0" applyFont="1" applyFill="1" applyBorder="1" applyAlignment="1">
      <alignment horizontal="center" wrapText="1"/>
    </xf>
    <xf numFmtId="49" fontId="45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Border="1" applyAlignment="1">
      <alignment/>
    </xf>
    <xf numFmtId="16" fontId="45" fillId="0" borderId="10" xfId="0" applyNumberFormat="1" applyFont="1" applyFill="1" applyBorder="1" applyAlignment="1">
      <alignment horizontal="center" vertical="top"/>
    </xf>
    <xf numFmtId="0" fontId="45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vertical="justify" wrapText="1"/>
    </xf>
    <xf numFmtId="0" fontId="4" fillId="0" borderId="10" xfId="0" applyFont="1" applyBorder="1" applyAlignment="1">
      <alignment/>
    </xf>
    <xf numFmtId="0" fontId="17" fillId="0" borderId="11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right"/>
    </xf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17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2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20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0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45" fillId="0" borderId="10" xfId="0" applyFont="1" applyFill="1" applyBorder="1" applyAlignment="1">
      <alignment horizontal="center" vertical="top"/>
    </xf>
    <xf numFmtId="0" fontId="45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24" borderId="11" xfId="0" applyFont="1" applyFill="1" applyBorder="1" applyAlignment="1">
      <alignment vertical="top" wrapText="1"/>
    </xf>
    <xf numFmtId="0" fontId="4" fillId="24" borderId="21" xfId="0" applyFont="1" applyFill="1" applyBorder="1" applyAlignment="1">
      <alignment vertical="top" wrapText="1"/>
    </xf>
    <xf numFmtId="0" fontId="4" fillId="24" borderId="12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21" xfId="0" applyFont="1" applyFill="1" applyBorder="1" applyAlignment="1">
      <alignment horizontal="left" vertical="top" wrapText="1"/>
    </xf>
    <xf numFmtId="0" fontId="4" fillId="24" borderId="12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 wrapText="1"/>
    </xf>
    <xf numFmtId="0" fontId="39" fillId="0" borderId="2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top" wrapText="1"/>
    </xf>
    <xf numFmtId="0" fontId="38" fillId="0" borderId="21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left" vertical="top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top" wrapText="1"/>
    </xf>
    <xf numFmtId="0" fontId="38" fillId="0" borderId="11" xfId="0" applyFont="1" applyBorder="1" applyAlignment="1">
      <alignment horizontal="left" vertical="center" wrapText="1"/>
    </xf>
    <xf numFmtId="0" fontId="38" fillId="0" borderId="2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10" xfId="0" applyFont="1" applyBorder="1" applyAlignment="1">
      <alignment vertical="top" wrapText="1"/>
    </xf>
    <xf numFmtId="0" fontId="4" fillId="0" borderId="2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8" fillId="0" borderId="11" xfId="0" applyFont="1" applyBorder="1" applyAlignment="1">
      <alignment vertical="top" wrapText="1"/>
    </xf>
    <xf numFmtId="0" fontId="38" fillId="0" borderId="21" xfId="0" applyFont="1" applyBorder="1" applyAlignment="1">
      <alignment vertical="top" wrapText="1"/>
    </xf>
    <xf numFmtId="0" fontId="38" fillId="0" borderId="12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1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0" xfId="0" applyNumberFormat="1" applyFont="1" applyAlignment="1">
      <alignment horizontal="left" vertical="center" wrapText="1"/>
    </xf>
    <xf numFmtId="0" fontId="41" fillId="0" borderId="0" xfId="53" applyFont="1" applyAlignment="1">
      <alignment horizontal="center"/>
      <protection/>
    </xf>
    <xf numFmtId="0" fontId="35" fillId="0" borderId="0" xfId="53" applyNumberFormat="1" applyFont="1" applyAlignment="1">
      <alignment horizontal="center" vertical="center" wrapText="1"/>
      <protection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49" fontId="12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7" fillId="0" borderId="1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10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0" fontId="17" fillId="0" borderId="0" xfId="0" applyFont="1" applyFill="1" applyAlignment="1">
      <alignment horizontal="center"/>
    </xf>
    <xf numFmtId="0" fontId="12" fillId="0" borderId="11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center" vertical="center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2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 8" xfId="65"/>
    <cellStyle name="Обычный 9" xfId="66"/>
    <cellStyle name="Followed Hyperlink" xfId="67"/>
    <cellStyle name="Плохой" xfId="68"/>
    <cellStyle name="Пояснение" xfId="69"/>
    <cellStyle name="Примечание" xfId="70"/>
    <cellStyle name="Примечание 10" xfId="71"/>
    <cellStyle name="Примечание 11" xfId="72"/>
    <cellStyle name="Примечание 12" xfId="73"/>
    <cellStyle name="Примечание 13" xfId="74"/>
    <cellStyle name="Примечание 14" xfId="75"/>
    <cellStyle name="Примечание 15" xfId="76"/>
    <cellStyle name="Примечание 2" xfId="77"/>
    <cellStyle name="Примечание 3" xfId="78"/>
    <cellStyle name="Примечание 4" xfId="79"/>
    <cellStyle name="Примечание 5" xfId="80"/>
    <cellStyle name="Примечание 6" xfId="81"/>
    <cellStyle name="Примечание 7" xfId="82"/>
    <cellStyle name="Примечание 8" xfId="83"/>
    <cellStyle name="Примечание 9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zoomScale="120" zoomScaleNormal="120" zoomScalePageLayoutView="0" workbookViewId="0" topLeftCell="A91">
      <selection activeCell="F91" sqref="F1:L16384"/>
    </sheetView>
  </sheetViews>
  <sheetFormatPr defaultColWidth="9.00390625" defaultRowHeight="12.75"/>
  <cols>
    <col min="1" max="1" width="18.00390625" style="0" customWidth="1"/>
    <col min="4" max="4" width="33.75390625" style="0" customWidth="1"/>
    <col min="5" max="5" width="15.375" style="0" customWidth="1"/>
  </cols>
  <sheetData>
    <row r="1" spans="3:5" ht="15.75">
      <c r="C1" s="1"/>
      <c r="D1" s="411" t="s">
        <v>65</v>
      </c>
      <c r="E1" s="411"/>
    </row>
    <row r="2" spans="3:5" ht="26.25" customHeight="1">
      <c r="C2" s="1"/>
      <c r="D2" s="412" t="s">
        <v>64</v>
      </c>
      <c r="E2" s="412"/>
    </row>
    <row r="3" spans="3:5" ht="117" customHeight="1">
      <c r="C3" s="1"/>
      <c r="D3" s="412" t="s">
        <v>63</v>
      </c>
      <c r="E3" s="412"/>
    </row>
    <row r="4" spans="1:5" ht="16.5" customHeight="1">
      <c r="A4" s="413" t="s">
        <v>62</v>
      </c>
      <c r="B4" s="413"/>
      <c r="C4" s="413"/>
      <c r="D4" s="413"/>
      <c r="E4" s="413"/>
    </row>
    <row r="5" spans="1:5" ht="15.75" customHeight="1">
      <c r="A5" s="413" t="s">
        <v>61</v>
      </c>
      <c r="B5" s="413"/>
      <c r="C5" s="413"/>
      <c r="D5" s="413"/>
      <c r="E5" s="413"/>
    </row>
    <row r="6" spans="1:5" ht="12.75" customHeight="1">
      <c r="A6" s="221"/>
      <c r="B6" s="221"/>
      <c r="C6" s="221"/>
      <c r="D6" s="221"/>
      <c r="E6" s="60" t="s">
        <v>60</v>
      </c>
    </row>
    <row r="7" spans="1:5" ht="33.75">
      <c r="A7" s="220" t="s">
        <v>59</v>
      </c>
      <c r="B7" s="414" t="s">
        <v>58</v>
      </c>
      <c r="C7" s="414"/>
      <c r="D7" s="414"/>
      <c r="E7" s="220" t="s">
        <v>57</v>
      </c>
    </row>
    <row r="8" spans="1:5" ht="12.75">
      <c r="A8" s="37">
        <v>1</v>
      </c>
      <c r="B8" s="407">
        <v>2</v>
      </c>
      <c r="C8" s="407"/>
      <c r="D8" s="407"/>
      <c r="E8" s="37">
        <v>3</v>
      </c>
    </row>
    <row r="9" spans="1:5" ht="15" customHeight="1">
      <c r="A9" s="214" t="s">
        <v>56</v>
      </c>
      <c r="B9" s="389" t="s">
        <v>55</v>
      </c>
      <c r="C9" s="389"/>
      <c r="D9" s="389"/>
      <c r="E9" s="210">
        <f>E10+E18+E21+E27+E31</f>
        <v>346729</v>
      </c>
    </row>
    <row r="10" spans="1:5" ht="16.5" customHeight="1">
      <c r="A10" s="214" t="s">
        <v>54</v>
      </c>
      <c r="B10" s="406" t="s">
        <v>53</v>
      </c>
      <c r="C10" s="406"/>
      <c r="D10" s="406"/>
      <c r="E10" s="219">
        <f>E11</f>
        <v>285971</v>
      </c>
    </row>
    <row r="11" spans="1:5" ht="17.25" customHeight="1">
      <c r="A11" s="214" t="s">
        <v>52</v>
      </c>
      <c r="B11" s="408" t="s">
        <v>51</v>
      </c>
      <c r="C11" s="409"/>
      <c r="D11" s="410"/>
      <c r="E11" s="213">
        <f>E12+E13+E14+E15+E16+E17</f>
        <v>285971</v>
      </c>
    </row>
    <row r="12" spans="1:5" ht="51" customHeight="1">
      <c r="A12" s="209" t="s">
        <v>50</v>
      </c>
      <c r="B12" s="402" t="s">
        <v>49</v>
      </c>
      <c r="C12" s="403"/>
      <c r="D12" s="404"/>
      <c r="E12" s="212">
        <v>190</v>
      </c>
    </row>
    <row r="13" spans="1:5" ht="80.25" customHeight="1">
      <c r="A13" s="209" t="s">
        <v>48</v>
      </c>
      <c r="B13" s="402" t="s">
        <v>47</v>
      </c>
      <c r="C13" s="403"/>
      <c r="D13" s="404"/>
      <c r="E13" s="212">
        <v>282471</v>
      </c>
    </row>
    <row r="14" spans="1:5" ht="78.75" customHeight="1">
      <c r="A14" s="209" t="s">
        <v>46</v>
      </c>
      <c r="B14" s="402" t="s">
        <v>45</v>
      </c>
      <c r="C14" s="403"/>
      <c r="D14" s="404"/>
      <c r="E14" s="212">
        <v>2060</v>
      </c>
    </row>
    <row r="15" spans="1:5" ht="42" customHeight="1">
      <c r="A15" s="209" t="s">
        <v>44</v>
      </c>
      <c r="B15" s="402" t="s">
        <v>43</v>
      </c>
      <c r="C15" s="403"/>
      <c r="D15" s="404"/>
      <c r="E15" s="212">
        <v>380</v>
      </c>
    </row>
    <row r="16" spans="1:5" ht="76.5" customHeight="1">
      <c r="A16" s="209" t="s">
        <v>42</v>
      </c>
      <c r="B16" s="402" t="s">
        <v>41</v>
      </c>
      <c r="C16" s="403"/>
      <c r="D16" s="404"/>
      <c r="E16" s="212">
        <v>854</v>
      </c>
    </row>
    <row r="17" spans="1:5" ht="76.5" customHeight="1">
      <c r="A17" s="209" t="s">
        <v>40</v>
      </c>
      <c r="B17" s="402" t="s">
        <v>39</v>
      </c>
      <c r="C17" s="403"/>
      <c r="D17" s="404"/>
      <c r="E17" s="212">
        <v>16</v>
      </c>
    </row>
    <row r="18" spans="1:5" ht="17.25" customHeight="1">
      <c r="A18" s="214" t="s">
        <v>38</v>
      </c>
      <c r="B18" s="406" t="s">
        <v>37</v>
      </c>
      <c r="C18" s="406"/>
      <c r="D18" s="406"/>
      <c r="E18" s="219">
        <f>E19+E20</f>
        <v>35116</v>
      </c>
    </row>
    <row r="19" spans="1:5" ht="29.25" customHeight="1">
      <c r="A19" s="209" t="s">
        <v>36</v>
      </c>
      <c r="B19" s="401" t="s">
        <v>35</v>
      </c>
      <c r="C19" s="401"/>
      <c r="D19" s="401"/>
      <c r="E19" s="212">
        <v>35078</v>
      </c>
    </row>
    <row r="20" spans="1:5" ht="17.25" customHeight="1">
      <c r="A20" s="214" t="s">
        <v>34</v>
      </c>
      <c r="B20" s="383" t="s">
        <v>33</v>
      </c>
      <c r="C20" s="395"/>
      <c r="D20" s="396"/>
      <c r="E20" s="213">
        <v>38</v>
      </c>
    </row>
    <row r="21" spans="1:5" ht="16.5" customHeight="1">
      <c r="A21" s="209" t="s">
        <v>32</v>
      </c>
      <c r="B21" s="394" t="s">
        <v>31</v>
      </c>
      <c r="C21" s="394"/>
      <c r="D21" s="394"/>
      <c r="E21" s="216">
        <f>E22+E23+E24</f>
        <v>15285</v>
      </c>
    </row>
    <row r="22" spans="1:5" ht="42" customHeight="1">
      <c r="A22" s="207" t="s">
        <v>30</v>
      </c>
      <c r="B22" s="402" t="s">
        <v>29</v>
      </c>
      <c r="C22" s="403"/>
      <c r="D22" s="404"/>
      <c r="E22" s="204">
        <v>5800</v>
      </c>
    </row>
    <row r="23" spans="1:5" ht="19.5" customHeight="1">
      <c r="A23" s="214" t="s">
        <v>28</v>
      </c>
      <c r="B23" s="383" t="s">
        <v>27</v>
      </c>
      <c r="C23" s="395"/>
      <c r="D23" s="396"/>
      <c r="E23" s="213">
        <v>200</v>
      </c>
    </row>
    <row r="24" spans="1:5" ht="17.25" customHeight="1">
      <c r="A24" s="214" t="s">
        <v>26</v>
      </c>
      <c r="B24" s="405" t="s">
        <v>25</v>
      </c>
      <c r="C24" s="405"/>
      <c r="D24" s="405"/>
      <c r="E24" s="213">
        <f>E25+E26</f>
        <v>9285</v>
      </c>
    </row>
    <row r="25" spans="1:5" ht="54" customHeight="1">
      <c r="A25" s="209" t="s">
        <v>24</v>
      </c>
      <c r="B25" s="401" t="s">
        <v>23</v>
      </c>
      <c r="C25" s="401"/>
      <c r="D25" s="401"/>
      <c r="E25" s="212">
        <v>1550</v>
      </c>
    </row>
    <row r="26" spans="1:5" ht="55.5" customHeight="1">
      <c r="A26" s="209" t="s">
        <v>22</v>
      </c>
      <c r="B26" s="401" t="s">
        <v>21</v>
      </c>
      <c r="C26" s="401"/>
      <c r="D26" s="401"/>
      <c r="E26" s="212">
        <v>7735</v>
      </c>
    </row>
    <row r="27" spans="1:5" ht="19.5" customHeight="1">
      <c r="A27" s="214" t="s">
        <v>20</v>
      </c>
      <c r="B27" s="391" t="s">
        <v>19</v>
      </c>
      <c r="C27" s="392"/>
      <c r="D27" s="393"/>
      <c r="E27" s="218">
        <f>E28+E29+E30</f>
        <v>10150</v>
      </c>
    </row>
    <row r="28" spans="1:5" ht="40.5" customHeight="1">
      <c r="A28" s="209" t="s">
        <v>18</v>
      </c>
      <c r="B28" s="372" t="s">
        <v>17</v>
      </c>
      <c r="C28" s="373"/>
      <c r="D28" s="374"/>
      <c r="E28" s="212">
        <v>5300</v>
      </c>
    </row>
    <row r="29" spans="1:5" ht="29.25" customHeight="1">
      <c r="A29" s="209" t="s">
        <v>16</v>
      </c>
      <c r="B29" s="372" t="s">
        <v>15</v>
      </c>
      <c r="C29" s="373"/>
      <c r="D29" s="374"/>
      <c r="E29" s="212">
        <v>50</v>
      </c>
    </row>
    <row r="30" spans="1:5" ht="77.25" customHeight="1">
      <c r="A30" s="209" t="s">
        <v>14</v>
      </c>
      <c r="B30" s="372" t="s">
        <v>13</v>
      </c>
      <c r="C30" s="373"/>
      <c r="D30" s="374"/>
      <c r="E30" s="212">
        <v>4800</v>
      </c>
    </row>
    <row r="31" spans="1:5" ht="27" customHeight="1">
      <c r="A31" s="209" t="s">
        <v>12</v>
      </c>
      <c r="B31" s="386" t="s">
        <v>11</v>
      </c>
      <c r="C31" s="387"/>
      <c r="D31" s="388"/>
      <c r="E31" s="215">
        <f>E32+E33+E34+E35</f>
        <v>207</v>
      </c>
    </row>
    <row r="32" spans="1:5" ht="18.75" customHeight="1">
      <c r="A32" s="214" t="s">
        <v>10</v>
      </c>
      <c r="B32" s="383" t="s">
        <v>9</v>
      </c>
      <c r="C32" s="395"/>
      <c r="D32" s="396"/>
      <c r="E32" s="213">
        <v>10</v>
      </c>
    </row>
    <row r="33" spans="1:5" ht="36" customHeight="1">
      <c r="A33" s="214" t="s">
        <v>8</v>
      </c>
      <c r="B33" s="383" t="s">
        <v>7</v>
      </c>
      <c r="C33" s="395"/>
      <c r="D33" s="396"/>
      <c r="E33" s="213">
        <v>152</v>
      </c>
    </row>
    <row r="34" spans="1:5" ht="30" customHeight="1">
      <c r="A34" s="214" t="s">
        <v>6</v>
      </c>
      <c r="B34" s="383" t="s">
        <v>5</v>
      </c>
      <c r="C34" s="395"/>
      <c r="D34" s="396"/>
      <c r="E34" s="213">
        <v>2</v>
      </c>
    </row>
    <row r="35" spans="1:5" ht="30.75" customHeight="1">
      <c r="A35" s="209" t="s">
        <v>4</v>
      </c>
      <c r="B35" s="372" t="s">
        <v>3</v>
      </c>
      <c r="C35" s="373"/>
      <c r="D35" s="374"/>
      <c r="E35" s="212">
        <v>43</v>
      </c>
    </row>
    <row r="36" spans="1:5" ht="17.25" customHeight="1">
      <c r="A36" s="217"/>
      <c r="B36" s="390" t="s">
        <v>2</v>
      </c>
      <c r="C36" s="390"/>
      <c r="D36" s="390"/>
      <c r="E36" s="203">
        <f>E37+E43+E45+E47+E52+E67+E69</f>
        <v>83823</v>
      </c>
    </row>
    <row r="37" spans="1:5" ht="41.25" customHeight="1">
      <c r="A37" s="209" t="s">
        <v>1</v>
      </c>
      <c r="B37" s="394" t="s">
        <v>0</v>
      </c>
      <c r="C37" s="394"/>
      <c r="D37" s="394"/>
      <c r="E37" s="216">
        <f>E38+E39+E40+E41+E42</f>
        <v>58454</v>
      </c>
    </row>
    <row r="38" spans="1:5" ht="39.75" customHeight="1" hidden="1">
      <c r="A38" s="209" t="s">
        <v>952</v>
      </c>
      <c r="B38" s="372" t="s">
        <v>951</v>
      </c>
      <c r="C38" s="373"/>
      <c r="D38" s="374"/>
      <c r="E38" s="204">
        <v>0</v>
      </c>
    </row>
    <row r="39" spans="1:5" ht="69" customHeight="1">
      <c r="A39" s="207" t="s">
        <v>950</v>
      </c>
      <c r="B39" s="400" t="s">
        <v>949</v>
      </c>
      <c r="C39" s="400"/>
      <c r="D39" s="400"/>
      <c r="E39" s="212">
        <v>8100</v>
      </c>
    </row>
    <row r="40" spans="1:5" ht="66.75" customHeight="1">
      <c r="A40" s="207" t="s">
        <v>948</v>
      </c>
      <c r="B40" s="400" t="s">
        <v>947</v>
      </c>
      <c r="C40" s="400"/>
      <c r="D40" s="400"/>
      <c r="E40" s="212">
        <v>80</v>
      </c>
    </row>
    <row r="41" spans="1:5" ht="55.5" customHeight="1">
      <c r="A41" s="207" t="s">
        <v>946</v>
      </c>
      <c r="B41" s="372" t="s">
        <v>945</v>
      </c>
      <c r="C41" s="373"/>
      <c r="D41" s="374"/>
      <c r="E41" s="199">
        <v>255</v>
      </c>
    </row>
    <row r="42" spans="1:5" ht="67.5" customHeight="1">
      <c r="A42" s="209" t="s">
        <v>944</v>
      </c>
      <c r="B42" s="372" t="s">
        <v>943</v>
      </c>
      <c r="C42" s="373"/>
      <c r="D42" s="374"/>
      <c r="E42" s="212">
        <v>50019</v>
      </c>
    </row>
    <row r="43" spans="1:5" ht="27.75" customHeight="1">
      <c r="A43" s="209" t="s">
        <v>942</v>
      </c>
      <c r="B43" s="394" t="s">
        <v>941</v>
      </c>
      <c r="C43" s="394"/>
      <c r="D43" s="394"/>
      <c r="E43" s="215">
        <f>E44</f>
        <v>1900</v>
      </c>
    </row>
    <row r="44" spans="1:5" ht="19.5" customHeight="1">
      <c r="A44" s="214" t="s">
        <v>940</v>
      </c>
      <c r="B44" s="383" t="s">
        <v>939</v>
      </c>
      <c r="C44" s="395"/>
      <c r="D44" s="396"/>
      <c r="E44" s="213">
        <v>1900</v>
      </c>
    </row>
    <row r="45" spans="1:5" ht="28.5" customHeight="1">
      <c r="A45" s="209" t="s">
        <v>938</v>
      </c>
      <c r="B45" s="386" t="s">
        <v>937</v>
      </c>
      <c r="C45" s="387"/>
      <c r="D45" s="388"/>
      <c r="E45" s="212">
        <f>E46</f>
        <v>300</v>
      </c>
    </row>
    <row r="46" spans="1:5" ht="41.25" customHeight="1">
      <c r="A46" s="209" t="s">
        <v>936</v>
      </c>
      <c r="B46" s="372" t="s">
        <v>935</v>
      </c>
      <c r="C46" s="373"/>
      <c r="D46" s="374"/>
      <c r="E46" s="212">
        <v>300</v>
      </c>
    </row>
    <row r="47" spans="1:5" ht="26.25" customHeight="1">
      <c r="A47" s="209" t="s">
        <v>934</v>
      </c>
      <c r="B47" s="397" t="s">
        <v>933</v>
      </c>
      <c r="C47" s="398"/>
      <c r="D47" s="399"/>
      <c r="E47" s="215">
        <f>E49+E50+E51+E48</f>
        <v>13700</v>
      </c>
    </row>
    <row r="48" spans="1:5" ht="80.25" customHeight="1">
      <c r="A48" s="209" t="s">
        <v>932</v>
      </c>
      <c r="B48" s="372" t="s">
        <v>931</v>
      </c>
      <c r="C48" s="373"/>
      <c r="D48" s="374"/>
      <c r="E48" s="215">
        <v>100</v>
      </c>
    </row>
    <row r="49" spans="1:5" ht="76.5" customHeight="1">
      <c r="A49" s="209" t="s">
        <v>930</v>
      </c>
      <c r="B49" s="372" t="s">
        <v>929</v>
      </c>
      <c r="C49" s="373"/>
      <c r="D49" s="374"/>
      <c r="E49" s="212">
        <v>1700</v>
      </c>
    </row>
    <row r="50" spans="1:5" ht="40.5" customHeight="1">
      <c r="A50" s="209" t="s">
        <v>928</v>
      </c>
      <c r="B50" s="372" t="s">
        <v>927</v>
      </c>
      <c r="C50" s="373"/>
      <c r="D50" s="374"/>
      <c r="E50" s="212">
        <v>2800</v>
      </c>
    </row>
    <row r="51" spans="1:5" ht="39.75" customHeight="1">
      <c r="A51" s="209" t="s">
        <v>926</v>
      </c>
      <c r="B51" s="372" t="s">
        <v>925</v>
      </c>
      <c r="C51" s="373"/>
      <c r="D51" s="374"/>
      <c r="E51" s="212">
        <v>9100</v>
      </c>
    </row>
    <row r="52" spans="1:5" ht="18.75" customHeight="1">
      <c r="A52" s="209" t="s">
        <v>924</v>
      </c>
      <c r="B52" s="394" t="s">
        <v>923</v>
      </c>
      <c r="C52" s="394"/>
      <c r="D52" s="394"/>
      <c r="E52" s="204">
        <f>E53+E54+E55+E56+E57+E58+E62+E63+E64+E65+E66</f>
        <v>10016</v>
      </c>
    </row>
    <row r="53" spans="1:5" ht="55.5" customHeight="1">
      <c r="A53" s="209" t="s">
        <v>922</v>
      </c>
      <c r="B53" s="372" t="s">
        <v>921</v>
      </c>
      <c r="C53" s="373"/>
      <c r="D53" s="374"/>
      <c r="E53" s="204">
        <v>86</v>
      </c>
    </row>
    <row r="54" spans="1:5" ht="41.25" customHeight="1">
      <c r="A54" s="209" t="s">
        <v>920</v>
      </c>
      <c r="B54" s="372" t="s">
        <v>919</v>
      </c>
      <c r="C54" s="373"/>
      <c r="D54" s="374"/>
      <c r="E54" s="204">
        <v>20</v>
      </c>
    </row>
    <row r="55" spans="1:5" ht="54" customHeight="1">
      <c r="A55" s="209" t="s">
        <v>918</v>
      </c>
      <c r="B55" s="372" t="s">
        <v>917</v>
      </c>
      <c r="C55" s="373"/>
      <c r="D55" s="374"/>
      <c r="E55" s="204">
        <v>910</v>
      </c>
    </row>
    <row r="56" spans="1:5" ht="51.75" customHeight="1">
      <c r="A56" s="209" t="s">
        <v>916</v>
      </c>
      <c r="B56" s="372" t="s">
        <v>915</v>
      </c>
      <c r="C56" s="373"/>
      <c r="D56" s="374"/>
      <c r="E56" s="204">
        <v>536</v>
      </c>
    </row>
    <row r="57" spans="1:5" ht="39.75" customHeight="1">
      <c r="A57" s="209" t="s">
        <v>914</v>
      </c>
      <c r="B57" s="372" t="s">
        <v>913</v>
      </c>
      <c r="C57" s="373"/>
      <c r="D57" s="374"/>
      <c r="E57" s="204">
        <v>740</v>
      </c>
    </row>
    <row r="58" spans="1:5" ht="77.25" customHeight="1">
      <c r="A58" s="209" t="s">
        <v>912</v>
      </c>
      <c r="B58" s="372" t="s">
        <v>911</v>
      </c>
      <c r="C58" s="373"/>
      <c r="D58" s="374"/>
      <c r="E58" s="204">
        <f>E60+E61+E59</f>
        <v>204</v>
      </c>
    </row>
    <row r="59" spans="1:5" ht="35.25" customHeight="1">
      <c r="A59" s="209" t="s">
        <v>910</v>
      </c>
      <c r="B59" s="372" t="s">
        <v>909</v>
      </c>
      <c r="C59" s="373"/>
      <c r="D59" s="374"/>
      <c r="E59" s="204">
        <v>14</v>
      </c>
    </row>
    <row r="60" spans="1:5" ht="27" customHeight="1">
      <c r="A60" s="209" t="s">
        <v>908</v>
      </c>
      <c r="B60" s="372" t="s">
        <v>907</v>
      </c>
      <c r="C60" s="373"/>
      <c r="D60" s="374"/>
      <c r="E60" s="204">
        <v>20</v>
      </c>
    </row>
    <row r="61" spans="1:5" ht="29.25" customHeight="1">
      <c r="A61" s="209" t="s">
        <v>906</v>
      </c>
      <c r="B61" s="372" t="s">
        <v>905</v>
      </c>
      <c r="C61" s="373"/>
      <c r="D61" s="374"/>
      <c r="E61" s="204">
        <v>170</v>
      </c>
    </row>
    <row r="62" spans="1:5" ht="52.5" customHeight="1">
      <c r="A62" s="209" t="s">
        <v>904</v>
      </c>
      <c r="B62" s="372" t="s">
        <v>903</v>
      </c>
      <c r="C62" s="373"/>
      <c r="D62" s="374"/>
      <c r="E62" s="204">
        <v>886</v>
      </c>
    </row>
    <row r="63" spans="1:5" ht="29.25" customHeight="1">
      <c r="A63" s="209" t="s">
        <v>902</v>
      </c>
      <c r="B63" s="372" t="s">
        <v>901</v>
      </c>
      <c r="C63" s="373"/>
      <c r="D63" s="374"/>
      <c r="E63" s="204">
        <v>4350</v>
      </c>
    </row>
    <row r="64" spans="1:5" ht="45" customHeight="1">
      <c r="A64" s="209" t="s">
        <v>900</v>
      </c>
      <c r="B64" s="372" t="s">
        <v>899</v>
      </c>
      <c r="C64" s="373"/>
      <c r="D64" s="374"/>
      <c r="E64" s="204">
        <v>40</v>
      </c>
    </row>
    <row r="65" spans="1:5" ht="51" customHeight="1">
      <c r="A65" s="209" t="s">
        <v>898</v>
      </c>
      <c r="B65" s="372" t="s">
        <v>897</v>
      </c>
      <c r="C65" s="373"/>
      <c r="D65" s="374"/>
      <c r="E65" s="204">
        <v>160</v>
      </c>
    </row>
    <row r="66" spans="1:5" ht="38.25" customHeight="1">
      <c r="A66" s="209" t="s">
        <v>896</v>
      </c>
      <c r="B66" s="372" t="s">
        <v>895</v>
      </c>
      <c r="C66" s="373"/>
      <c r="D66" s="374"/>
      <c r="E66" s="204">
        <v>2084</v>
      </c>
    </row>
    <row r="67" spans="1:5" ht="15.75" customHeight="1">
      <c r="A67" s="214" t="s">
        <v>894</v>
      </c>
      <c r="B67" s="391" t="s">
        <v>893</v>
      </c>
      <c r="C67" s="392"/>
      <c r="D67" s="393"/>
      <c r="E67" s="213">
        <f>+E68</f>
        <v>0</v>
      </c>
    </row>
    <row r="68" spans="1:5" ht="14.25" customHeight="1">
      <c r="A68" s="214" t="s">
        <v>892</v>
      </c>
      <c r="B68" s="383" t="s">
        <v>891</v>
      </c>
      <c r="C68" s="384"/>
      <c r="D68" s="385"/>
      <c r="E68" s="213">
        <v>0</v>
      </c>
    </row>
    <row r="69" spans="1:5" ht="29.25" customHeight="1">
      <c r="A69" s="209" t="s">
        <v>890</v>
      </c>
      <c r="B69" s="386" t="s">
        <v>889</v>
      </c>
      <c r="C69" s="387"/>
      <c r="D69" s="388"/>
      <c r="E69" s="212">
        <f>E70</f>
        <v>-547</v>
      </c>
    </row>
    <row r="70" spans="1:5" ht="24.75" customHeight="1">
      <c r="A70" s="209" t="s">
        <v>888</v>
      </c>
      <c r="B70" s="372" t="s">
        <v>887</v>
      </c>
      <c r="C70" s="373"/>
      <c r="D70" s="374"/>
      <c r="E70" s="212">
        <v>-547</v>
      </c>
    </row>
    <row r="71" spans="1:5" ht="16.5" customHeight="1">
      <c r="A71" s="211"/>
      <c r="B71" s="389" t="s">
        <v>886</v>
      </c>
      <c r="C71" s="389"/>
      <c r="D71" s="389"/>
      <c r="E71" s="210">
        <f>E36+E9</f>
        <v>430552</v>
      </c>
    </row>
    <row r="72" spans="1:5" ht="18.75" customHeight="1">
      <c r="A72" s="209" t="s">
        <v>885</v>
      </c>
      <c r="B72" s="390" t="s">
        <v>884</v>
      </c>
      <c r="C72" s="390"/>
      <c r="D72" s="390"/>
      <c r="E72" s="203">
        <f>E73+E74+E75+E76+E77+E93+E107</f>
        <v>527326</v>
      </c>
    </row>
    <row r="73" spans="1:5" ht="28.5" customHeight="1">
      <c r="A73" s="207" t="s">
        <v>883</v>
      </c>
      <c r="B73" s="372" t="s">
        <v>882</v>
      </c>
      <c r="C73" s="373"/>
      <c r="D73" s="374"/>
      <c r="E73" s="204">
        <v>8455</v>
      </c>
    </row>
    <row r="74" spans="1:5" ht="28.5" customHeight="1">
      <c r="A74" s="207" t="s">
        <v>883</v>
      </c>
      <c r="B74" s="372" t="s">
        <v>882</v>
      </c>
      <c r="C74" s="373"/>
      <c r="D74" s="374"/>
      <c r="E74" s="204">
        <v>1940</v>
      </c>
    </row>
    <row r="75" spans="1:5" ht="31.5" customHeight="1">
      <c r="A75" s="207" t="s">
        <v>881</v>
      </c>
      <c r="B75" s="372" t="s">
        <v>880</v>
      </c>
      <c r="C75" s="373"/>
      <c r="D75" s="374"/>
      <c r="E75" s="204">
        <v>23045</v>
      </c>
    </row>
    <row r="76" spans="1:5" ht="31.5" customHeight="1">
      <c r="A76" s="207" t="s">
        <v>879</v>
      </c>
      <c r="B76" s="372" t="s">
        <v>878</v>
      </c>
      <c r="C76" s="373"/>
      <c r="D76" s="374"/>
      <c r="E76" s="204">
        <v>42318</v>
      </c>
    </row>
    <row r="77" spans="1:5" ht="15" customHeight="1">
      <c r="A77" s="206"/>
      <c r="B77" s="375" t="s">
        <v>877</v>
      </c>
      <c r="C77" s="376"/>
      <c r="D77" s="377"/>
      <c r="E77" s="205">
        <f>E78+E80+E81+E82+E86+E79+E83+E84+E85</f>
        <v>247539</v>
      </c>
    </row>
    <row r="78" spans="1:5" ht="41.25" customHeight="1">
      <c r="A78" s="206" t="s">
        <v>870</v>
      </c>
      <c r="B78" s="372" t="s">
        <v>876</v>
      </c>
      <c r="C78" s="378"/>
      <c r="D78" s="379"/>
      <c r="E78" s="208">
        <v>2112</v>
      </c>
    </row>
    <row r="79" spans="1:5" ht="36.75" customHeight="1">
      <c r="A79" s="206" t="s">
        <v>874</v>
      </c>
      <c r="B79" s="372" t="s">
        <v>875</v>
      </c>
      <c r="C79" s="378"/>
      <c r="D79" s="379"/>
      <c r="E79" s="208">
        <v>3895</v>
      </c>
    </row>
    <row r="80" spans="1:5" ht="39.75" customHeight="1">
      <c r="A80" s="206" t="s">
        <v>874</v>
      </c>
      <c r="B80" s="372" t="s">
        <v>873</v>
      </c>
      <c r="C80" s="378"/>
      <c r="D80" s="379"/>
      <c r="E80" s="208">
        <v>9089</v>
      </c>
    </row>
    <row r="81" spans="1:5" ht="62.25" customHeight="1">
      <c r="A81" s="206" t="s">
        <v>872</v>
      </c>
      <c r="B81" s="372" t="s">
        <v>871</v>
      </c>
      <c r="C81" s="378"/>
      <c r="D81" s="379"/>
      <c r="E81" s="208">
        <v>6068</v>
      </c>
    </row>
    <row r="82" spans="1:5" ht="40.5" customHeight="1">
      <c r="A82" s="206" t="s">
        <v>870</v>
      </c>
      <c r="B82" s="372" t="s">
        <v>869</v>
      </c>
      <c r="C82" s="378"/>
      <c r="D82" s="379"/>
      <c r="E82" s="208">
        <v>2055</v>
      </c>
    </row>
    <row r="83" spans="1:5" ht="51.75" customHeight="1">
      <c r="A83" s="207" t="s">
        <v>868</v>
      </c>
      <c r="B83" s="380" t="s">
        <v>867</v>
      </c>
      <c r="C83" s="381"/>
      <c r="D83" s="382"/>
      <c r="E83" s="204">
        <v>25157</v>
      </c>
    </row>
    <row r="84" spans="1:5" ht="51.75" customHeight="1">
      <c r="A84" s="207" t="s">
        <v>866</v>
      </c>
      <c r="B84" s="380" t="s">
        <v>865</v>
      </c>
      <c r="C84" s="381"/>
      <c r="D84" s="382"/>
      <c r="E84" s="204">
        <v>45000</v>
      </c>
    </row>
    <row r="85" spans="1:5" ht="30.75" customHeight="1">
      <c r="A85" s="207" t="s">
        <v>864</v>
      </c>
      <c r="B85" s="380" t="s">
        <v>863</v>
      </c>
      <c r="C85" s="381"/>
      <c r="D85" s="382"/>
      <c r="E85" s="204">
        <v>219</v>
      </c>
    </row>
    <row r="86" spans="1:5" ht="15" customHeight="1">
      <c r="A86" s="206"/>
      <c r="B86" s="375" t="s">
        <v>862</v>
      </c>
      <c r="C86" s="376"/>
      <c r="D86" s="377"/>
      <c r="E86" s="205">
        <f>E87+E88+E89+E91+E92+E90</f>
        <v>153944</v>
      </c>
    </row>
    <row r="87" spans="1:5" ht="30" customHeight="1">
      <c r="A87" s="200" t="s">
        <v>856</v>
      </c>
      <c r="B87" s="372" t="s">
        <v>861</v>
      </c>
      <c r="C87" s="373"/>
      <c r="D87" s="374"/>
      <c r="E87" s="204">
        <v>21290</v>
      </c>
    </row>
    <row r="88" spans="1:5" ht="40.5" customHeight="1">
      <c r="A88" s="200" t="s">
        <v>856</v>
      </c>
      <c r="B88" s="372" t="s">
        <v>860</v>
      </c>
      <c r="C88" s="373"/>
      <c r="D88" s="374"/>
      <c r="E88" s="204">
        <v>124712</v>
      </c>
    </row>
    <row r="89" spans="1:5" ht="66" customHeight="1">
      <c r="A89" s="200" t="s">
        <v>856</v>
      </c>
      <c r="B89" s="372" t="s">
        <v>859</v>
      </c>
      <c r="C89" s="373"/>
      <c r="D89" s="374"/>
      <c r="E89" s="204">
        <v>6600</v>
      </c>
    </row>
    <row r="90" spans="1:5" ht="54" customHeight="1">
      <c r="A90" s="200" t="s">
        <v>856</v>
      </c>
      <c r="B90" s="372" t="s">
        <v>858</v>
      </c>
      <c r="C90" s="373"/>
      <c r="D90" s="374"/>
      <c r="E90" s="204">
        <v>504</v>
      </c>
    </row>
    <row r="91" spans="1:5" ht="53.25" customHeight="1">
      <c r="A91" s="200" t="s">
        <v>856</v>
      </c>
      <c r="B91" s="372" t="s">
        <v>857</v>
      </c>
      <c r="C91" s="373"/>
      <c r="D91" s="374"/>
      <c r="E91" s="204">
        <v>341</v>
      </c>
    </row>
    <row r="92" spans="1:5" ht="39.75" customHeight="1">
      <c r="A92" s="200" t="s">
        <v>856</v>
      </c>
      <c r="B92" s="372" t="s">
        <v>855</v>
      </c>
      <c r="C92" s="373"/>
      <c r="D92" s="374"/>
      <c r="E92" s="204">
        <v>497</v>
      </c>
    </row>
    <row r="93" spans="1:5" ht="20.25" customHeight="1">
      <c r="A93" s="200"/>
      <c r="B93" s="375" t="s">
        <v>854</v>
      </c>
      <c r="C93" s="376"/>
      <c r="D93" s="377"/>
      <c r="E93" s="203">
        <f>SUM(E94:E106)</f>
        <v>57829</v>
      </c>
    </row>
    <row r="94" spans="1:5" ht="31.5" customHeight="1">
      <c r="A94" s="200" t="s">
        <v>853</v>
      </c>
      <c r="B94" s="234" t="s">
        <v>852</v>
      </c>
      <c r="C94" s="235"/>
      <c r="D94" s="371"/>
      <c r="E94" s="199">
        <v>9071</v>
      </c>
    </row>
    <row r="95" spans="1:5" ht="67.5" customHeight="1">
      <c r="A95" s="200" t="s">
        <v>851</v>
      </c>
      <c r="B95" s="234" t="s">
        <v>850</v>
      </c>
      <c r="C95" s="235"/>
      <c r="D95" s="371"/>
      <c r="E95" s="199">
        <v>4943</v>
      </c>
    </row>
    <row r="96" spans="1:5" ht="65.25" customHeight="1">
      <c r="A96" s="200" t="s">
        <v>848</v>
      </c>
      <c r="B96" s="366" t="s">
        <v>849</v>
      </c>
      <c r="C96" s="367"/>
      <c r="D96" s="368"/>
      <c r="E96" s="199">
        <v>2703</v>
      </c>
    </row>
    <row r="97" spans="1:5" ht="65.25" customHeight="1">
      <c r="A97" s="200" t="s">
        <v>848</v>
      </c>
      <c r="B97" s="366" t="s">
        <v>847</v>
      </c>
      <c r="C97" s="367"/>
      <c r="D97" s="368"/>
      <c r="E97" s="199">
        <v>4469</v>
      </c>
    </row>
    <row r="98" spans="1:5" ht="39.75" customHeight="1">
      <c r="A98" s="200" t="s">
        <v>846</v>
      </c>
      <c r="B98" s="366" t="s">
        <v>845</v>
      </c>
      <c r="C98" s="367"/>
      <c r="D98" s="368"/>
      <c r="E98" s="199">
        <v>14261</v>
      </c>
    </row>
    <row r="99" spans="1:5" ht="56.25" customHeight="1">
      <c r="A99" s="200" t="s">
        <v>844</v>
      </c>
      <c r="B99" s="366" t="s">
        <v>843</v>
      </c>
      <c r="C99" s="367"/>
      <c r="D99" s="368"/>
      <c r="E99" s="199">
        <v>7090</v>
      </c>
    </row>
    <row r="100" spans="1:5" ht="44.25" customHeight="1">
      <c r="A100" s="200" t="s">
        <v>836</v>
      </c>
      <c r="B100" s="234" t="s">
        <v>842</v>
      </c>
      <c r="C100" s="235"/>
      <c r="D100" s="371"/>
      <c r="E100" s="199">
        <v>911</v>
      </c>
    </row>
    <row r="101" spans="1:5" ht="42.75" customHeight="1">
      <c r="A101" s="200" t="s">
        <v>836</v>
      </c>
      <c r="B101" s="234" t="s">
        <v>841</v>
      </c>
      <c r="C101" s="235"/>
      <c r="D101" s="371"/>
      <c r="E101" s="199">
        <v>458</v>
      </c>
    </row>
    <row r="102" spans="1:5" ht="52.5" customHeight="1">
      <c r="A102" s="200" t="s">
        <v>836</v>
      </c>
      <c r="B102" s="234" t="s">
        <v>840</v>
      </c>
      <c r="C102" s="235"/>
      <c r="D102" s="371"/>
      <c r="E102" s="199">
        <v>424</v>
      </c>
    </row>
    <row r="103" spans="1:5" ht="91.5" customHeight="1">
      <c r="A103" s="200" t="s">
        <v>836</v>
      </c>
      <c r="B103" s="366" t="s">
        <v>839</v>
      </c>
      <c r="C103" s="367"/>
      <c r="D103" s="368"/>
      <c r="E103" s="199">
        <v>11486</v>
      </c>
    </row>
    <row r="104" spans="1:5" ht="41.25" customHeight="1">
      <c r="A104" s="200" t="s">
        <v>836</v>
      </c>
      <c r="B104" s="366" t="s">
        <v>838</v>
      </c>
      <c r="C104" s="367"/>
      <c r="D104" s="368"/>
      <c r="E104" s="199">
        <v>1744</v>
      </c>
    </row>
    <row r="105" spans="1:5" ht="53.25" customHeight="1">
      <c r="A105" s="200" t="s">
        <v>836</v>
      </c>
      <c r="B105" s="366" t="s">
        <v>837</v>
      </c>
      <c r="C105" s="367"/>
      <c r="D105" s="368"/>
      <c r="E105" s="199">
        <v>132</v>
      </c>
    </row>
    <row r="106" spans="1:5" ht="42" customHeight="1">
      <c r="A106" s="200" t="s">
        <v>836</v>
      </c>
      <c r="B106" s="366" t="s">
        <v>835</v>
      </c>
      <c r="C106" s="367"/>
      <c r="D106" s="368"/>
      <c r="E106" s="199">
        <v>137</v>
      </c>
    </row>
    <row r="107" spans="1:5" ht="28.5" customHeight="1">
      <c r="A107" s="200"/>
      <c r="B107" s="369" t="s">
        <v>834</v>
      </c>
      <c r="C107" s="370"/>
      <c r="D107" s="341"/>
      <c r="E107" s="201">
        <f>E108</f>
        <v>146200</v>
      </c>
    </row>
    <row r="108" spans="1:5" ht="43.5" customHeight="1">
      <c r="A108" s="200" t="s">
        <v>833</v>
      </c>
      <c r="B108" s="366" t="s">
        <v>832</v>
      </c>
      <c r="C108" s="367"/>
      <c r="D108" s="368"/>
      <c r="E108" s="199">
        <v>146200</v>
      </c>
    </row>
    <row r="109" spans="1:5" ht="18.75" customHeight="1">
      <c r="A109" s="198"/>
      <c r="B109" s="342" t="s">
        <v>831</v>
      </c>
      <c r="C109" s="342"/>
      <c r="D109" s="342"/>
      <c r="E109" s="197">
        <f>E71+E72</f>
        <v>957878</v>
      </c>
    </row>
  </sheetData>
  <sheetProtection/>
  <mergeCells count="108">
    <mergeCell ref="B12:D12"/>
    <mergeCell ref="B13:D13"/>
    <mergeCell ref="D1:E1"/>
    <mergeCell ref="D2:E2"/>
    <mergeCell ref="D3:E3"/>
    <mergeCell ref="A4:E4"/>
    <mergeCell ref="A5:E5"/>
    <mergeCell ref="B7:D7"/>
    <mergeCell ref="B8:D8"/>
    <mergeCell ref="B9:D9"/>
    <mergeCell ref="B10:D10"/>
    <mergeCell ref="B11:D11"/>
    <mergeCell ref="B24:D24"/>
    <mergeCell ref="B25:D25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36:D36"/>
    <mergeCell ref="B37:D37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48:D48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60:D60"/>
    <mergeCell ref="B61:D61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72:D72"/>
    <mergeCell ref="B73:D73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84:D84"/>
    <mergeCell ref="B85:D85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96:D96"/>
    <mergeCell ref="B97:D97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108:D108"/>
    <mergeCell ref="B109:D109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</mergeCells>
  <printOptions/>
  <pageMargins left="0.9055118110236221" right="0.7086614173228347" top="0.7480314960629921" bottom="0.35433070866141736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0.2421875" style="1" customWidth="1"/>
    <col min="2" max="2" width="9.125" style="1" customWidth="1"/>
    <col min="3" max="3" width="51.875" style="1" customWidth="1"/>
    <col min="4" max="16384" width="9.125" style="1" customWidth="1"/>
  </cols>
  <sheetData>
    <row r="1" spans="2:4" ht="16.5">
      <c r="B1" s="364"/>
      <c r="D1" s="363" t="s">
        <v>372</v>
      </c>
    </row>
    <row r="2" spans="2:4" ht="12.75">
      <c r="B2" s="364"/>
      <c r="D2" s="365" t="s">
        <v>371</v>
      </c>
    </row>
    <row r="3" spans="2:4" ht="12.75">
      <c r="B3" s="364"/>
      <c r="D3" s="365" t="s">
        <v>370</v>
      </c>
    </row>
    <row r="4" spans="2:6" ht="132" customHeight="1">
      <c r="B4" s="364"/>
      <c r="D4" s="412" t="s">
        <v>830</v>
      </c>
      <c r="E4" s="412"/>
      <c r="F4" s="412"/>
    </row>
    <row r="5" spans="2:6" ht="16.5">
      <c r="B5" s="446" t="s">
        <v>318</v>
      </c>
      <c r="C5" s="446"/>
      <c r="D5" s="446"/>
      <c r="E5" s="446"/>
      <c r="F5" s="446"/>
    </row>
    <row r="6" spans="2:6" ht="16.5">
      <c r="B6" s="446" t="s">
        <v>369</v>
      </c>
      <c r="C6" s="446"/>
      <c r="D6" s="446"/>
      <c r="E6" s="446"/>
      <c r="F6" s="446"/>
    </row>
    <row r="7" spans="1:6" ht="16.5">
      <c r="A7" s="61"/>
      <c r="B7" s="446"/>
      <c r="C7" s="446"/>
      <c r="D7" s="446"/>
      <c r="E7" s="446"/>
      <c r="F7" s="446"/>
    </row>
    <row r="8" spans="1:3" ht="7.5" customHeight="1">
      <c r="A8" s="61"/>
      <c r="C8" s="362"/>
    </row>
    <row r="9" spans="2:6" ht="16.5">
      <c r="B9" s="361" t="s">
        <v>183</v>
      </c>
      <c r="C9" s="451" t="s">
        <v>368</v>
      </c>
      <c r="D9" s="451"/>
      <c r="E9" s="451"/>
      <c r="F9" s="451"/>
    </row>
    <row r="10" spans="2:6" ht="16.5" customHeight="1">
      <c r="B10" s="360">
        <v>1</v>
      </c>
      <c r="C10" s="450" t="s">
        <v>367</v>
      </c>
      <c r="D10" s="450"/>
      <c r="E10" s="450"/>
      <c r="F10" s="450"/>
    </row>
    <row r="11" spans="2:6" ht="36.75" customHeight="1">
      <c r="B11" s="360">
        <v>2</v>
      </c>
      <c r="C11" s="447" t="s">
        <v>366</v>
      </c>
      <c r="D11" s="448"/>
      <c r="E11" s="448"/>
      <c r="F11" s="449"/>
    </row>
    <row r="12" spans="2:6" ht="34.5" customHeight="1">
      <c r="B12" s="360">
        <v>3</v>
      </c>
      <c r="C12" s="447" t="s">
        <v>365</v>
      </c>
      <c r="D12" s="448"/>
      <c r="E12" s="448"/>
      <c r="F12" s="449"/>
    </row>
    <row r="13" spans="2:6" ht="20.25" customHeight="1">
      <c r="B13" s="360">
        <v>4</v>
      </c>
      <c r="C13" s="447" t="s">
        <v>364</v>
      </c>
      <c r="D13" s="448"/>
      <c r="E13" s="448"/>
      <c r="F13" s="449"/>
    </row>
    <row r="14" spans="2:6" ht="31.5" customHeight="1">
      <c r="B14" s="360">
        <v>5</v>
      </c>
      <c r="C14" s="445" t="s">
        <v>363</v>
      </c>
      <c r="D14" s="445"/>
      <c r="E14" s="445"/>
      <c r="F14" s="445"/>
    </row>
    <row r="15" spans="2:6" ht="48" customHeight="1">
      <c r="B15" s="360">
        <v>6</v>
      </c>
      <c r="C15" s="445" t="s">
        <v>362</v>
      </c>
      <c r="D15" s="445"/>
      <c r="E15" s="445"/>
      <c r="F15" s="445"/>
    </row>
    <row r="16" spans="2:6" ht="20.25" customHeight="1">
      <c r="B16" s="360">
        <v>7</v>
      </c>
      <c r="C16" s="445" t="s">
        <v>361</v>
      </c>
      <c r="D16" s="445"/>
      <c r="E16" s="445"/>
      <c r="F16" s="445"/>
    </row>
    <row r="17" spans="2:6" ht="34.5" customHeight="1">
      <c r="B17" s="360">
        <v>8</v>
      </c>
      <c r="C17" s="445" t="s">
        <v>360</v>
      </c>
      <c r="D17" s="445"/>
      <c r="E17" s="445"/>
      <c r="F17" s="445"/>
    </row>
    <row r="18" spans="2:6" ht="30.75" customHeight="1">
      <c r="B18" s="360">
        <v>9</v>
      </c>
      <c r="C18" s="445" t="s">
        <v>359</v>
      </c>
      <c r="D18" s="445"/>
      <c r="E18" s="445"/>
      <c r="F18" s="445"/>
    </row>
  </sheetData>
  <sheetProtection/>
  <mergeCells count="14">
    <mergeCell ref="D4:F4"/>
    <mergeCell ref="C14:F14"/>
    <mergeCell ref="B5:F5"/>
    <mergeCell ref="B6:F6"/>
    <mergeCell ref="B7:F7"/>
    <mergeCell ref="C13:F13"/>
    <mergeCell ref="C11:F11"/>
    <mergeCell ref="C12:F12"/>
    <mergeCell ref="C10:F10"/>
    <mergeCell ref="C9:F9"/>
    <mergeCell ref="C15:F15"/>
    <mergeCell ref="C16:F16"/>
    <mergeCell ref="C17:F17"/>
    <mergeCell ref="C18:F18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scale="9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25">
      <selection activeCell="D61" sqref="D61"/>
    </sheetView>
  </sheetViews>
  <sheetFormatPr defaultColWidth="9.00390625" defaultRowHeight="12.75"/>
  <cols>
    <col min="1" max="1" width="8.75390625" style="1" customWidth="1"/>
    <col min="2" max="2" width="81.75390625" style="1" customWidth="1"/>
    <col min="3" max="3" width="21.375" style="1" customWidth="1"/>
    <col min="4" max="16384" width="9.125" style="1" customWidth="1"/>
  </cols>
  <sheetData>
    <row r="1" spans="2:4" ht="16.5">
      <c r="B1" s="60"/>
      <c r="C1" s="143" t="s">
        <v>673</v>
      </c>
      <c r="D1" s="24"/>
    </row>
    <row r="2" spans="3:4" ht="47.25" customHeight="1">
      <c r="C2" s="416" t="s">
        <v>777</v>
      </c>
      <c r="D2" s="416"/>
    </row>
    <row r="3" spans="3:4" ht="130.5" customHeight="1">
      <c r="C3" s="417" t="s">
        <v>830</v>
      </c>
      <c r="D3" s="417"/>
    </row>
    <row r="4" spans="3:4" ht="15">
      <c r="C4" s="24"/>
      <c r="D4" s="24"/>
    </row>
    <row r="5" spans="1:12" ht="27" customHeight="1">
      <c r="A5" s="61"/>
      <c r="B5" s="415" t="s">
        <v>693</v>
      </c>
      <c r="C5" s="415"/>
      <c r="D5" s="61"/>
      <c r="E5" s="61"/>
      <c r="F5" s="61"/>
      <c r="G5" s="61"/>
      <c r="H5" s="61"/>
      <c r="I5" s="61"/>
      <c r="J5" s="61"/>
      <c r="K5" s="61"/>
      <c r="L5" s="61"/>
    </row>
    <row r="6" spans="1:2" ht="0.75" customHeight="1" hidden="1">
      <c r="A6" s="33"/>
      <c r="B6" s="33"/>
    </row>
    <row r="7" spans="1:3" ht="15.75">
      <c r="A7" s="34"/>
      <c r="B7" s="34"/>
      <c r="C7" s="35" t="s">
        <v>473</v>
      </c>
    </row>
    <row r="8" spans="1:3" ht="60" customHeight="1">
      <c r="A8" s="54" t="s">
        <v>474</v>
      </c>
      <c r="B8" s="55" t="s">
        <v>475</v>
      </c>
      <c r="C8" s="93" t="s">
        <v>806</v>
      </c>
    </row>
    <row r="9" spans="1:3" ht="15">
      <c r="A9" s="36">
        <v>1</v>
      </c>
      <c r="B9" s="36">
        <v>2</v>
      </c>
      <c r="C9" s="37">
        <v>3</v>
      </c>
    </row>
    <row r="10" spans="1:3" ht="15" customHeight="1">
      <c r="A10" s="144" t="s">
        <v>400</v>
      </c>
      <c r="B10" s="145" t="s">
        <v>476</v>
      </c>
      <c r="C10" s="176">
        <f>C12+C13+C14+C15+C16+C17+C18+C19</f>
        <v>78458</v>
      </c>
    </row>
    <row r="11" spans="1:7" ht="29.25" customHeight="1" hidden="1">
      <c r="A11" s="39" t="s">
        <v>404</v>
      </c>
      <c r="B11" s="125" t="s">
        <v>477</v>
      </c>
      <c r="C11" s="134">
        <f>'Прил 4'!G20</f>
        <v>1021</v>
      </c>
      <c r="G11" s="1" t="s">
        <v>674</v>
      </c>
    </row>
    <row r="12" spans="1:3" ht="32.25" customHeight="1">
      <c r="A12" s="40" t="s">
        <v>404</v>
      </c>
      <c r="B12" s="126" t="s">
        <v>477</v>
      </c>
      <c r="C12" s="134">
        <f>'Прил 4'!G20</f>
        <v>1021</v>
      </c>
    </row>
    <row r="13" spans="1:3" ht="33" customHeight="1">
      <c r="A13" s="40" t="s">
        <v>401</v>
      </c>
      <c r="B13" s="127" t="s">
        <v>536</v>
      </c>
      <c r="C13" s="135">
        <f>'Прил 4'!G12</f>
        <v>3981</v>
      </c>
    </row>
    <row r="14" spans="1:3" ht="47.25" customHeight="1">
      <c r="A14" s="40" t="s">
        <v>403</v>
      </c>
      <c r="B14" s="127" t="s">
        <v>537</v>
      </c>
      <c r="C14" s="135">
        <f>'Прил 4'!G23</f>
        <v>37290</v>
      </c>
    </row>
    <row r="15" spans="1:3" ht="30.75" customHeight="1">
      <c r="A15" s="40" t="s">
        <v>380</v>
      </c>
      <c r="B15" s="128" t="s">
        <v>538</v>
      </c>
      <c r="C15" s="135">
        <f>'Прил 4'!G137+'Прил 4'!G177</f>
        <v>8525</v>
      </c>
    </row>
    <row r="16" spans="1:3" ht="17.25" customHeight="1">
      <c r="A16" s="147" t="s">
        <v>405</v>
      </c>
      <c r="B16" s="148" t="s">
        <v>462</v>
      </c>
      <c r="C16" s="149">
        <f>'Прил 4'!G47</f>
        <v>2155</v>
      </c>
    </row>
    <row r="17" spans="1:3" ht="15.75">
      <c r="A17" s="147" t="s">
        <v>634</v>
      </c>
      <c r="B17" s="148" t="s">
        <v>466</v>
      </c>
      <c r="C17" s="149">
        <f>'Прил 4'!G143</f>
        <v>1646</v>
      </c>
    </row>
    <row r="18" spans="1:3" ht="15.75" customHeight="1">
      <c r="A18" s="147" t="s">
        <v>408</v>
      </c>
      <c r="B18" s="148" t="s">
        <v>465</v>
      </c>
      <c r="C18" s="149">
        <f>'Прил 4'!G51</f>
        <v>1</v>
      </c>
    </row>
    <row r="19" spans="1:3" ht="15.75">
      <c r="A19" s="147" t="s">
        <v>630</v>
      </c>
      <c r="B19" s="148" t="s">
        <v>412</v>
      </c>
      <c r="C19" s="149">
        <f>'Прил 4'!G156+'Прил 4'!G268+'Прил 4'!G56+'Прил 4'!G151</f>
        <v>23839</v>
      </c>
    </row>
    <row r="20" spans="1:3" ht="30.75" customHeight="1">
      <c r="A20" s="38" t="s">
        <v>417</v>
      </c>
      <c r="B20" s="124" t="s">
        <v>478</v>
      </c>
      <c r="C20" s="137">
        <f>C22+C21</f>
        <v>13244</v>
      </c>
    </row>
    <row r="21" spans="1:3" ht="16.5" customHeight="1">
      <c r="A21" s="40" t="s">
        <v>656</v>
      </c>
      <c r="B21" s="47" t="s">
        <v>657</v>
      </c>
      <c r="C21" s="136">
        <f>'Прил 4'!G59</f>
        <v>1380</v>
      </c>
    </row>
    <row r="22" spans="1:3" ht="30.75" customHeight="1">
      <c r="A22" s="40" t="s">
        <v>418</v>
      </c>
      <c r="B22" s="129" t="s">
        <v>635</v>
      </c>
      <c r="C22" s="138">
        <f>'Прил 4'!G275</f>
        <v>11864</v>
      </c>
    </row>
    <row r="23" spans="1:3" ht="15" customHeight="1">
      <c r="A23" s="170" t="s">
        <v>413</v>
      </c>
      <c r="B23" s="171" t="s">
        <v>479</v>
      </c>
      <c r="C23" s="146">
        <f>C26+C27+C24+C25</f>
        <v>35310</v>
      </c>
    </row>
    <row r="24" spans="1:3" ht="15" customHeight="1">
      <c r="A24" s="172" t="s">
        <v>626</v>
      </c>
      <c r="B24" s="148" t="s">
        <v>627</v>
      </c>
      <c r="C24" s="149">
        <f>'Прил 4'!G186</f>
        <v>300</v>
      </c>
    </row>
    <row r="25" spans="1:3" ht="15" customHeight="1">
      <c r="A25" s="172" t="s">
        <v>795</v>
      </c>
      <c r="B25" s="148" t="s">
        <v>791</v>
      </c>
      <c r="C25" s="149">
        <f>'Прил 4'!G189</f>
        <v>13319</v>
      </c>
    </row>
    <row r="26" spans="1:3" ht="15.75">
      <c r="A26" s="172" t="s">
        <v>636</v>
      </c>
      <c r="B26" s="173" t="s">
        <v>622</v>
      </c>
      <c r="C26" s="169">
        <f>'Прил 4'!G197+'Прил 4'!G271</f>
        <v>13772</v>
      </c>
    </row>
    <row r="27" spans="1:3" ht="14.25" customHeight="1">
      <c r="A27" s="155" t="s">
        <v>637</v>
      </c>
      <c r="B27" s="174" t="s">
        <v>414</v>
      </c>
      <c r="C27" s="175">
        <f>'Прил 4'!G65</f>
        <v>7919</v>
      </c>
    </row>
    <row r="28" spans="1:3" ht="15.75">
      <c r="A28" s="144" t="s">
        <v>452</v>
      </c>
      <c r="B28" s="166" t="s">
        <v>480</v>
      </c>
      <c r="C28" s="146">
        <f>C29+C31+C32+C30</f>
        <v>239174</v>
      </c>
    </row>
    <row r="29" spans="1:3" ht="15.75">
      <c r="A29" s="147" t="s">
        <v>500</v>
      </c>
      <c r="B29" s="154" t="s">
        <v>499</v>
      </c>
      <c r="C29" s="149">
        <f>'Прил 4'!G204+'Прил 4'!G76</f>
        <v>19955</v>
      </c>
    </row>
    <row r="30" spans="1:3" ht="15.75">
      <c r="A30" s="147" t="s">
        <v>729</v>
      </c>
      <c r="B30" s="154" t="s">
        <v>728</v>
      </c>
      <c r="C30" s="149">
        <f>'Прил 4'!G216</f>
        <v>131312</v>
      </c>
    </row>
    <row r="31" spans="1:3" ht="15" customHeight="1">
      <c r="A31" s="147" t="s">
        <v>625</v>
      </c>
      <c r="B31" s="168" t="s">
        <v>515</v>
      </c>
      <c r="C31" s="149">
        <f>'Прил 4'!G221+'Прил 4'!G79</f>
        <v>39570</v>
      </c>
    </row>
    <row r="32" spans="1:3" ht="15" customHeight="1">
      <c r="A32" s="147" t="s">
        <v>628</v>
      </c>
      <c r="B32" s="154" t="s">
        <v>522</v>
      </c>
      <c r="C32" s="195">
        <f>'Прил 4'!G231+'Прил 4'!G164</f>
        <v>48337</v>
      </c>
    </row>
    <row r="33" spans="1:3" ht="15.75" customHeight="1">
      <c r="A33" s="144" t="s">
        <v>456</v>
      </c>
      <c r="B33" s="166" t="s">
        <v>481</v>
      </c>
      <c r="C33" s="146">
        <f>C34+C35</f>
        <v>1530</v>
      </c>
    </row>
    <row r="34" spans="1:3" ht="14.25" customHeight="1">
      <c r="A34" s="147" t="s">
        <v>629</v>
      </c>
      <c r="B34" s="148" t="s">
        <v>652</v>
      </c>
      <c r="C34" s="149">
        <f>'Прил 4'!G247</f>
        <v>1368</v>
      </c>
    </row>
    <row r="35" spans="1:3" ht="14.25" customHeight="1">
      <c r="A35" s="147" t="s">
        <v>755</v>
      </c>
      <c r="B35" s="167" t="s">
        <v>752</v>
      </c>
      <c r="C35" s="149">
        <f>'Прил 4'!G84</f>
        <v>162</v>
      </c>
    </row>
    <row r="36" spans="1:3" ht="15.75">
      <c r="A36" s="38" t="s">
        <v>419</v>
      </c>
      <c r="B36" s="130" t="s">
        <v>482</v>
      </c>
      <c r="C36" s="139">
        <f>C37+C38+C39+C40</f>
        <v>368455</v>
      </c>
    </row>
    <row r="37" spans="1:3" ht="15.75">
      <c r="A37" s="40" t="s">
        <v>420</v>
      </c>
      <c r="B37" s="131" t="s">
        <v>391</v>
      </c>
      <c r="C37" s="140">
        <f>'Прил 4'!G287</f>
        <v>101864</v>
      </c>
    </row>
    <row r="38" spans="1:3" ht="15.75">
      <c r="A38" s="40" t="s">
        <v>422</v>
      </c>
      <c r="B38" s="131" t="s">
        <v>393</v>
      </c>
      <c r="C38" s="141">
        <v>234646</v>
      </c>
    </row>
    <row r="39" spans="1:3" ht="15.75" customHeight="1">
      <c r="A39" s="40" t="s">
        <v>427</v>
      </c>
      <c r="B39" s="131" t="s">
        <v>483</v>
      </c>
      <c r="C39" s="140">
        <f>'Прил 4'!G311</f>
        <v>2232</v>
      </c>
    </row>
    <row r="40" spans="1:3" ht="15.75" customHeight="1">
      <c r="A40" s="43" t="s">
        <v>429</v>
      </c>
      <c r="B40" s="132" t="s">
        <v>428</v>
      </c>
      <c r="C40" s="142">
        <f>'Прил 4'!G319</f>
        <v>29713</v>
      </c>
    </row>
    <row r="41" spans="1:3" ht="40.5" customHeight="1" hidden="1">
      <c r="A41" s="41"/>
      <c r="B41" s="133" t="s">
        <v>484</v>
      </c>
      <c r="C41" s="136">
        <v>0</v>
      </c>
    </row>
    <row r="42" spans="1:3" ht="31.5" customHeight="1">
      <c r="A42" s="144" t="s">
        <v>385</v>
      </c>
      <c r="B42" s="145" t="s">
        <v>638</v>
      </c>
      <c r="C42" s="146">
        <f>C43+C45+C46</f>
        <v>43144</v>
      </c>
    </row>
    <row r="43" spans="1:3" ht="14.25" customHeight="1">
      <c r="A43" s="147" t="s">
        <v>434</v>
      </c>
      <c r="B43" s="148" t="s">
        <v>485</v>
      </c>
      <c r="C43" s="149">
        <f>'Прил 4'!G373+'Прил 4'!G93</f>
        <v>36790</v>
      </c>
    </row>
    <row r="44" spans="1:3" ht="30" customHeight="1" hidden="1">
      <c r="A44" s="150"/>
      <c r="B44" s="151"/>
      <c r="C44" s="152">
        <v>0</v>
      </c>
    </row>
    <row r="45" spans="1:3" ht="15" customHeight="1">
      <c r="A45" s="153" t="s">
        <v>402</v>
      </c>
      <c r="B45" s="154" t="s">
        <v>461</v>
      </c>
      <c r="C45" s="149">
        <f>'Прил 4'!G96</f>
        <v>399</v>
      </c>
    </row>
    <row r="46" spans="1:3" ht="21" customHeight="1">
      <c r="A46" s="155" t="s">
        <v>440</v>
      </c>
      <c r="B46" s="148" t="s">
        <v>486</v>
      </c>
      <c r="C46" s="156">
        <f>'Прил 4'!G391</f>
        <v>5955</v>
      </c>
    </row>
    <row r="47" spans="1:3" ht="13.5" customHeight="1">
      <c r="A47" s="157" t="s">
        <v>410</v>
      </c>
      <c r="B47" s="145" t="s">
        <v>653</v>
      </c>
      <c r="C47" s="158">
        <f>C48+C50+C51++C52+C53</f>
        <v>189639</v>
      </c>
    </row>
    <row r="48" spans="1:3" ht="15.75">
      <c r="A48" s="147" t="s">
        <v>441</v>
      </c>
      <c r="B48" s="154" t="s">
        <v>539</v>
      </c>
      <c r="C48" s="159">
        <f>'Прил 4'!G400+'Прил 4'!G101</f>
        <v>124401</v>
      </c>
    </row>
    <row r="49" spans="1:3" ht="15.75" hidden="1">
      <c r="A49" s="147"/>
      <c r="B49" s="148"/>
      <c r="C49" s="159">
        <v>0</v>
      </c>
    </row>
    <row r="50" spans="1:3" ht="15.75">
      <c r="A50" s="147" t="s">
        <v>431</v>
      </c>
      <c r="B50" s="154" t="s">
        <v>542</v>
      </c>
      <c r="C50" s="159">
        <f>'Прил 4'!G404</f>
        <v>8827</v>
      </c>
    </row>
    <row r="51" spans="1:3" ht="15.75">
      <c r="A51" s="147" t="s">
        <v>411</v>
      </c>
      <c r="B51" s="154" t="s">
        <v>541</v>
      </c>
      <c r="C51" s="159">
        <f>'Прил 4'!G414</f>
        <v>39583</v>
      </c>
    </row>
    <row r="52" spans="1:3" ht="15.75">
      <c r="A52" s="147" t="s">
        <v>611</v>
      </c>
      <c r="B52" s="154" t="s">
        <v>543</v>
      </c>
      <c r="C52" s="159">
        <f>'Прил 4'!G113</f>
        <v>8396</v>
      </c>
    </row>
    <row r="53" spans="1:3" ht="16.5" customHeight="1">
      <c r="A53" s="147" t="s">
        <v>639</v>
      </c>
      <c r="B53" s="154" t="s">
        <v>544</v>
      </c>
      <c r="C53" s="149">
        <f>'Прил 4'!G423</f>
        <v>8432</v>
      </c>
    </row>
    <row r="54" spans="1:3" ht="13.5" customHeight="1">
      <c r="A54" s="144" t="s">
        <v>445</v>
      </c>
      <c r="B54" s="145" t="s">
        <v>487</v>
      </c>
      <c r="C54" s="160">
        <f>C55+C56+C57</f>
        <v>43597</v>
      </c>
    </row>
    <row r="55" spans="1:3" ht="15.75">
      <c r="A55" s="147" t="s">
        <v>447</v>
      </c>
      <c r="B55" s="148" t="s">
        <v>446</v>
      </c>
      <c r="C55" s="161">
        <f>'Прил 4'!G121</f>
        <v>781</v>
      </c>
    </row>
    <row r="56" spans="1:3" ht="13.5" customHeight="1">
      <c r="A56" s="147" t="s">
        <v>449</v>
      </c>
      <c r="B56" s="148" t="s">
        <v>448</v>
      </c>
      <c r="C56" s="161">
        <v>22532</v>
      </c>
    </row>
    <row r="57" spans="1:3" ht="14.25" customHeight="1">
      <c r="A57" s="147" t="s">
        <v>451</v>
      </c>
      <c r="B57" s="154" t="s">
        <v>545</v>
      </c>
      <c r="C57" s="161">
        <v>20284</v>
      </c>
    </row>
    <row r="58" spans="1:3" ht="29.25" customHeight="1" hidden="1">
      <c r="A58" s="147"/>
      <c r="B58" s="148" t="s">
        <v>488</v>
      </c>
      <c r="C58" s="161">
        <v>0</v>
      </c>
    </row>
    <row r="59" spans="1:3" ht="17.25" customHeight="1" hidden="1">
      <c r="A59" s="147" t="s">
        <v>450</v>
      </c>
      <c r="B59" s="148" t="s">
        <v>489</v>
      </c>
      <c r="C59" s="162"/>
    </row>
    <row r="60" spans="1:3" ht="15.75" customHeight="1" hidden="1">
      <c r="A60" s="147"/>
      <c r="B60" s="148"/>
      <c r="C60" s="162"/>
    </row>
    <row r="61" spans="1:3" ht="15" customHeight="1">
      <c r="A61" s="163"/>
      <c r="B61" s="164" t="s">
        <v>490</v>
      </c>
      <c r="C61" s="165">
        <f>C10+C20+C23+C28+C33+C36+C42+C47+C54</f>
        <v>1012551</v>
      </c>
    </row>
    <row r="62" spans="1:3" ht="18.75" customHeight="1">
      <c r="A62" s="44"/>
      <c r="B62" s="42"/>
      <c r="C62" s="45"/>
    </row>
    <row r="63" ht="12.75">
      <c r="C63" s="74"/>
    </row>
    <row r="66" ht="12.75">
      <c r="C66" s="74"/>
    </row>
  </sheetData>
  <sheetProtection/>
  <mergeCells count="3">
    <mergeCell ref="B5:C5"/>
    <mergeCell ref="C2:D2"/>
    <mergeCell ref="C3:D3"/>
  </mergeCells>
  <printOptions/>
  <pageMargins left="0.5905511811023623" right="0.1968503937007874" top="0.1968503937007874" bottom="0.1968503937007874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9"/>
  <sheetViews>
    <sheetView zoomScale="170" zoomScaleNormal="170" zoomScalePageLayoutView="0" workbookViewId="0" topLeftCell="A1">
      <selection activeCell="B11" sqref="B11"/>
    </sheetView>
  </sheetViews>
  <sheetFormatPr defaultColWidth="9.00390625" defaultRowHeight="12.75"/>
  <cols>
    <col min="1" max="1" width="24.25390625" style="222" customWidth="1"/>
    <col min="2" max="2" width="44.375" style="222" customWidth="1"/>
    <col min="3" max="3" width="12.625" style="222" customWidth="1"/>
    <col min="4" max="16384" width="9.125" style="222" customWidth="1"/>
  </cols>
  <sheetData>
    <row r="1" spans="2:3" ht="15">
      <c r="B1" s="246" t="s">
        <v>110</v>
      </c>
      <c r="C1" s="244"/>
    </row>
    <row r="2" spans="2:3" ht="15">
      <c r="B2" s="245" t="s">
        <v>109</v>
      </c>
      <c r="C2" s="244"/>
    </row>
    <row r="3" spans="2:3" ht="15">
      <c r="B3" s="245" t="s">
        <v>108</v>
      </c>
      <c r="C3" s="244"/>
    </row>
    <row r="4" spans="2:3" ht="109.5" customHeight="1">
      <c r="B4" s="419" t="s">
        <v>830</v>
      </c>
      <c r="C4" s="419"/>
    </row>
    <row r="5" spans="2:3" ht="4.5" customHeight="1">
      <c r="B5" s="245"/>
      <c r="C5" s="244"/>
    </row>
    <row r="6" spans="2:3" ht="15.75">
      <c r="B6" s="418" t="s">
        <v>107</v>
      </c>
      <c r="C6" s="418"/>
    </row>
    <row r="7" spans="2:3" ht="15.75">
      <c r="B7" s="418" t="s">
        <v>106</v>
      </c>
      <c r="C7" s="418"/>
    </row>
    <row r="8" spans="2:3" ht="15">
      <c r="B8" s="244"/>
      <c r="C8" s="243" t="s">
        <v>105</v>
      </c>
    </row>
    <row r="9" spans="1:3" ht="15">
      <c r="A9" s="242"/>
      <c r="B9" s="241" t="s">
        <v>373</v>
      </c>
      <c r="C9" s="240" t="s">
        <v>104</v>
      </c>
    </row>
    <row r="10" spans="1:3" ht="31.5">
      <c r="A10" s="236" t="s">
        <v>103</v>
      </c>
      <c r="B10" s="233" t="s">
        <v>102</v>
      </c>
      <c r="C10" s="228">
        <f>C11+C13</f>
        <v>49564</v>
      </c>
    </row>
    <row r="11" spans="1:3" ht="33" customHeight="1">
      <c r="A11" s="230" t="s">
        <v>101</v>
      </c>
      <c r="B11" s="232" t="s">
        <v>100</v>
      </c>
      <c r="C11" s="231">
        <f>C12</f>
        <v>59564</v>
      </c>
    </row>
    <row r="12" spans="1:3" ht="46.5" customHeight="1">
      <c r="A12" s="230" t="s">
        <v>99</v>
      </c>
      <c r="B12" s="232" t="s">
        <v>98</v>
      </c>
      <c r="C12" s="231">
        <v>59564</v>
      </c>
    </row>
    <row r="13" spans="1:3" ht="46.5" customHeight="1">
      <c r="A13" s="230" t="s">
        <v>97</v>
      </c>
      <c r="B13" s="232" t="s">
        <v>96</v>
      </c>
      <c r="C13" s="231">
        <v>-10000</v>
      </c>
    </row>
    <row r="14" spans="1:3" ht="46.5" customHeight="1">
      <c r="A14" s="230" t="s">
        <v>95</v>
      </c>
      <c r="B14" s="232" t="s">
        <v>94</v>
      </c>
      <c r="C14" s="231">
        <v>-10000</v>
      </c>
    </row>
    <row r="15" spans="1:3" ht="31.5" customHeight="1">
      <c r="A15" s="239" t="s">
        <v>93</v>
      </c>
      <c r="B15" s="233" t="s">
        <v>92</v>
      </c>
      <c r="C15" s="228">
        <f>C16</f>
        <v>-10146</v>
      </c>
    </row>
    <row r="16" spans="1:3" ht="62.25" customHeight="1">
      <c r="A16" s="230" t="s">
        <v>91</v>
      </c>
      <c r="B16" s="238" t="s">
        <v>90</v>
      </c>
      <c r="C16" s="237">
        <f>C17</f>
        <v>-10146</v>
      </c>
    </row>
    <row r="17" spans="1:3" ht="67.5" customHeight="1">
      <c r="A17" s="230" t="s">
        <v>89</v>
      </c>
      <c r="B17" s="238" t="s">
        <v>88</v>
      </c>
      <c r="C17" s="237">
        <v>-10146</v>
      </c>
    </row>
    <row r="18" spans="1:3" ht="31.5" customHeight="1">
      <c r="A18" s="236" t="s">
        <v>87</v>
      </c>
      <c r="B18" s="233" t="s">
        <v>86</v>
      </c>
      <c r="C18" s="228">
        <f>C23+C19</f>
        <v>15151</v>
      </c>
    </row>
    <row r="19" spans="1:3" ht="18" customHeight="1">
      <c r="A19" s="236" t="s">
        <v>78</v>
      </c>
      <c r="B19" s="233" t="s">
        <v>85</v>
      </c>
      <c r="C19" s="228">
        <f>C20</f>
        <v>-1017546</v>
      </c>
    </row>
    <row r="20" spans="1:3" ht="30" customHeight="1">
      <c r="A20" s="230" t="s">
        <v>84</v>
      </c>
      <c r="B20" s="232" t="s">
        <v>83</v>
      </c>
      <c r="C20" s="231">
        <f>C21</f>
        <v>-1017546</v>
      </c>
    </row>
    <row r="21" spans="1:3" ht="31.5">
      <c r="A21" s="230" t="s">
        <v>82</v>
      </c>
      <c r="B21" s="232" t="s">
        <v>81</v>
      </c>
      <c r="C21" s="231">
        <f>C22</f>
        <v>-1017546</v>
      </c>
    </row>
    <row r="22" spans="1:3" ht="33" customHeight="1">
      <c r="A22" s="230" t="s">
        <v>80</v>
      </c>
      <c r="B22" s="232" t="s">
        <v>79</v>
      </c>
      <c r="C22" s="231">
        <v>-1017546</v>
      </c>
    </row>
    <row r="23" spans="1:3" ht="20.25" customHeight="1">
      <c r="A23" s="236" t="s">
        <v>78</v>
      </c>
      <c r="B23" s="233" t="s">
        <v>77</v>
      </c>
      <c r="C23" s="228">
        <f>C24</f>
        <v>1032697</v>
      </c>
    </row>
    <row r="24" spans="1:3" ht="31.5">
      <c r="A24" s="230" t="s">
        <v>76</v>
      </c>
      <c r="B24" s="232" t="s">
        <v>75</v>
      </c>
      <c r="C24" s="231">
        <f>C25</f>
        <v>1032697</v>
      </c>
    </row>
    <row r="25" spans="1:3" ht="31.5">
      <c r="A25" s="230" t="s">
        <v>74</v>
      </c>
      <c r="B25" s="232" t="s">
        <v>73</v>
      </c>
      <c r="C25" s="231">
        <f>C26</f>
        <v>1032697</v>
      </c>
    </row>
    <row r="26" spans="1:3" ht="32.25" customHeight="1">
      <c r="A26" s="230" t="s">
        <v>72</v>
      </c>
      <c r="B26" s="232" t="s">
        <v>71</v>
      </c>
      <c r="C26" s="231">
        <v>1032697</v>
      </c>
    </row>
    <row r="27" spans="1:3" ht="32.25" customHeight="1">
      <c r="A27" s="236" t="s">
        <v>70</v>
      </c>
      <c r="B27" s="233" t="s">
        <v>69</v>
      </c>
      <c r="C27" s="228">
        <f>C28</f>
        <v>104</v>
      </c>
    </row>
    <row r="28" spans="1:3" ht="32.25" customHeight="1">
      <c r="A28" s="230" t="s">
        <v>68</v>
      </c>
      <c r="B28" s="232" t="s">
        <v>67</v>
      </c>
      <c r="C28" s="231">
        <v>104</v>
      </c>
    </row>
    <row r="29" spans="1:3" ht="32.25" customHeight="1">
      <c r="A29" s="230"/>
      <c r="B29" s="229" t="s">
        <v>66</v>
      </c>
      <c r="C29" s="228">
        <f>C10+C18+C15+C27</f>
        <v>54673</v>
      </c>
    </row>
    <row r="30" spans="1:3" ht="15.75">
      <c r="A30" s="227"/>
      <c r="B30" s="227"/>
      <c r="C30" s="226"/>
    </row>
    <row r="31" spans="1:2" ht="15.75">
      <c r="A31" s="225"/>
      <c r="B31" s="225"/>
    </row>
    <row r="32" spans="1:2" ht="15.75">
      <c r="A32" s="225"/>
      <c r="B32" s="225"/>
    </row>
    <row r="33" spans="1:2" ht="15.75">
      <c r="A33" s="225"/>
      <c r="B33" s="225"/>
    </row>
    <row r="34" spans="1:2" ht="15.75">
      <c r="A34" s="225"/>
      <c r="B34" s="225"/>
    </row>
    <row r="35" spans="1:2" ht="15.75">
      <c r="A35" s="225"/>
      <c r="B35" s="225"/>
    </row>
    <row r="36" spans="1:2" ht="15.75">
      <c r="A36" s="225"/>
      <c r="B36" s="225"/>
    </row>
    <row r="37" spans="1:2" ht="15.75">
      <c r="A37" s="225"/>
      <c r="B37" s="225"/>
    </row>
    <row r="38" spans="1:2" ht="15.75">
      <c r="A38" s="225"/>
      <c r="B38" s="225"/>
    </row>
    <row r="39" spans="1:2" ht="15.75">
      <c r="A39" s="225"/>
      <c r="B39" s="225"/>
    </row>
    <row r="40" spans="1:2" ht="15.75">
      <c r="A40" s="225"/>
      <c r="B40" s="225"/>
    </row>
    <row r="41" spans="1:2" ht="15.75">
      <c r="A41" s="225"/>
      <c r="B41" s="225"/>
    </row>
    <row r="42" spans="1:2" ht="15.75">
      <c r="A42" s="225"/>
      <c r="B42" s="225"/>
    </row>
    <row r="43" spans="1:2" ht="15.75">
      <c r="A43" s="224"/>
      <c r="B43" s="224"/>
    </row>
    <row r="44" spans="1:2" ht="15.75">
      <c r="A44" s="224"/>
      <c r="B44" s="224"/>
    </row>
    <row r="45" spans="1:2" ht="15.75">
      <c r="A45" s="224"/>
      <c r="B45" s="224"/>
    </row>
    <row r="46" spans="1:2" ht="15.75">
      <c r="A46" s="224"/>
      <c r="B46" s="224"/>
    </row>
    <row r="47" spans="1:2" ht="15.75">
      <c r="A47" s="224"/>
      <c r="B47" s="224"/>
    </row>
    <row r="48" spans="1:2" ht="15.75">
      <c r="A48" s="224"/>
      <c r="B48" s="224"/>
    </row>
    <row r="49" spans="1:2" ht="15">
      <c r="A49" s="223"/>
      <c r="B49" s="223"/>
    </row>
  </sheetData>
  <sheetProtection/>
  <mergeCells count="3">
    <mergeCell ref="B6:C6"/>
    <mergeCell ref="B7:C7"/>
    <mergeCell ref="B4:C4"/>
  </mergeCells>
  <printOptions/>
  <pageMargins left="1.1023622047244095" right="0.7086614173228347" top="0.35433070866141736" bottom="0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0"/>
  <sheetViews>
    <sheetView zoomScalePageLayoutView="0" workbookViewId="0" topLeftCell="A2">
      <selection activeCell="D13" sqref="D13"/>
    </sheetView>
  </sheetViews>
  <sheetFormatPr defaultColWidth="9.00390625" defaultRowHeight="12.75"/>
  <cols>
    <col min="1" max="1" width="46.875" style="24" customWidth="1"/>
    <col min="2" max="2" width="7.875" style="24" customWidth="1"/>
    <col min="3" max="4" width="7.25390625" style="24" customWidth="1"/>
    <col min="5" max="5" width="22.00390625" style="24" customWidth="1"/>
    <col min="6" max="6" width="9.375" style="24" customWidth="1"/>
    <col min="7" max="7" width="11.00390625" style="24" customWidth="1"/>
    <col min="8" max="16384" width="9.125" style="24" customWidth="1"/>
  </cols>
  <sheetData>
    <row r="1" spans="4:7" ht="15.75" customHeight="1" hidden="1">
      <c r="D1" s="420"/>
      <c r="E1" s="420"/>
      <c r="F1" s="420"/>
      <c r="G1" s="420"/>
    </row>
    <row r="2" spans="4:6" ht="15">
      <c r="D2" s="422" t="s">
        <v>534</v>
      </c>
      <c r="E2" s="422"/>
      <c r="F2" s="422"/>
    </row>
    <row r="3" spans="4:7" ht="30" customHeight="1">
      <c r="D3" s="423" t="s">
        <v>535</v>
      </c>
      <c r="E3" s="423"/>
      <c r="F3" s="423"/>
      <c r="G3" s="423"/>
    </row>
    <row r="4" spans="4:7" ht="138" customHeight="1">
      <c r="D4" s="417" t="s">
        <v>830</v>
      </c>
      <c r="E4" s="417"/>
      <c r="F4" s="417"/>
      <c r="G4" s="417"/>
    </row>
    <row r="5" spans="1:7" ht="15.75" customHeight="1">
      <c r="A5" s="421" t="s">
        <v>677</v>
      </c>
      <c r="B5" s="421"/>
      <c r="C5" s="421"/>
      <c r="D5" s="421"/>
      <c r="E5" s="421"/>
      <c r="F5" s="421"/>
      <c r="G5" s="421"/>
    </row>
    <row r="6" ht="15">
      <c r="G6" s="53" t="s">
        <v>473</v>
      </c>
    </row>
    <row r="7" spans="1:7" ht="71.25">
      <c r="A7" s="2" t="s">
        <v>373</v>
      </c>
      <c r="B7" s="2" t="s">
        <v>374</v>
      </c>
      <c r="C7" s="2" t="s">
        <v>375</v>
      </c>
      <c r="D7" s="2" t="s">
        <v>376</v>
      </c>
      <c r="E7" s="2" t="s">
        <v>377</v>
      </c>
      <c r="F7" s="25" t="s">
        <v>378</v>
      </c>
      <c r="G7" s="2" t="s">
        <v>700</v>
      </c>
    </row>
    <row r="8" spans="1:7" ht="15" customHeight="1" hidden="1">
      <c r="A8" s="2"/>
      <c r="B8" s="2"/>
      <c r="C8" s="2"/>
      <c r="D8" s="2"/>
      <c r="E8" s="2"/>
      <c r="F8" s="25"/>
      <c r="G8" s="2"/>
    </row>
    <row r="9" spans="1:7" ht="1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26">
        <v>6</v>
      </c>
      <c r="G9" s="3">
        <v>7</v>
      </c>
    </row>
    <row r="10" spans="1:7" ht="29.25" customHeight="1">
      <c r="A10" s="76" t="s">
        <v>511</v>
      </c>
      <c r="B10" s="15" t="s">
        <v>379</v>
      </c>
      <c r="C10" s="16"/>
      <c r="D10" s="16"/>
      <c r="E10" s="16"/>
      <c r="F10" s="17"/>
      <c r="G10" s="6">
        <f>G11</f>
        <v>3981</v>
      </c>
    </row>
    <row r="11" spans="1:7" ht="15.75" customHeight="1">
      <c r="A11" s="77" t="s">
        <v>397</v>
      </c>
      <c r="B11" s="8" t="s">
        <v>379</v>
      </c>
      <c r="C11" s="8" t="s">
        <v>555</v>
      </c>
      <c r="D11" s="8" t="s">
        <v>554</v>
      </c>
      <c r="E11" s="8" t="s">
        <v>557</v>
      </c>
      <c r="F11" s="9" t="s">
        <v>533</v>
      </c>
      <c r="G11" s="7">
        <f>G12</f>
        <v>3981</v>
      </c>
    </row>
    <row r="12" spans="1:7" ht="63" customHeight="1">
      <c r="A12" s="75" t="s">
        <v>536</v>
      </c>
      <c r="B12" s="8" t="s">
        <v>379</v>
      </c>
      <c r="C12" s="8" t="s">
        <v>555</v>
      </c>
      <c r="D12" s="8" t="s">
        <v>558</v>
      </c>
      <c r="E12" s="8" t="s">
        <v>557</v>
      </c>
      <c r="F12" s="9" t="s">
        <v>533</v>
      </c>
      <c r="G12" s="7">
        <f>G13</f>
        <v>3981</v>
      </c>
    </row>
    <row r="13" spans="1:7" ht="81" customHeight="1">
      <c r="A13" s="75" t="s">
        <v>550</v>
      </c>
      <c r="B13" s="8" t="s">
        <v>379</v>
      </c>
      <c r="C13" s="8" t="s">
        <v>555</v>
      </c>
      <c r="D13" s="8" t="s">
        <v>558</v>
      </c>
      <c r="E13" s="8" t="s">
        <v>559</v>
      </c>
      <c r="F13" s="9" t="s">
        <v>533</v>
      </c>
      <c r="G13" s="7">
        <f>G14+G16</f>
        <v>3981</v>
      </c>
    </row>
    <row r="14" spans="1:7" ht="15">
      <c r="A14" s="75" t="s">
        <v>399</v>
      </c>
      <c r="B14" s="8" t="s">
        <v>379</v>
      </c>
      <c r="C14" s="8" t="s">
        <v>555</v>
      </c>
      <c r="D14" s="8" t="s">
        <v>558</v>
      </c>
      <c r="E14" s="8" t="s">
        <v>560</v>
      </c>
      <c r="F14" s="9" t="s">
        <v>533</v>
      </c>
      <c r="G14" s="7">
        <f>G15</f>
        <v>2960</v>
      </c>
    </row>
    <row r="15" spans="1:7" ht="30">
      <c r="A15" s="75" t="s">
        <v>546</v>
      </c>
      <c r="B15" s="8" t="s">
        <v>379</v>
      </c>
      <c r="C15" s="8" t="s">
        <v>555</v>
      </c>
      <c r="D15" s="8" t="s">
        <v>558</v>
      </c>
      <c r="E15" s="8" t="s">
        <v>560</v>
      </c>
      <c r="F15" s="9" t="s">
        <v>547</v>
      </c>
      <c r="G15" s="7">
        <v>2960</v>
      </c>
    </row>
    <row r="16" spans="1:7" ht="34.5" customHeight="1">
      <c r="A16" s="77" t="s">
        <v>524</v>
      </c>
      <c r="B16" s="8" t="s">
        <v>379</v>
      </c>
      <c r="C16" s="8" t="s">
        <v>555</v>
      </c>
      <c r="D16" s="8" t="s">
        <v>558</v>
      </c>
      <c r="E16" s="8" t="s">
        <v>561</v>
      </c>
      <c r="F16" s="9" t="s">
        <v>533</v>
      </c>
      <c r="G16" s="7">
        <f>G17</f>
        <v>1021</v>
      </c>
    </row>
    <row r="17" spans="1:7" ht="34.5" customHeight="1">
      <c r="A17" s="75" t="s">
        <v>546</v>
      </c>
      <c r="B17" s="8" t="s">
        <v>379</v>
      </c>
      <c r="C17" s="8" t="s">
        <v>555</v>
      </c>
      <c r="D17" s="8" t="s">
        <v>558</v>
      </c>
      <c r="E17" s="8" t="s">
        <v>561</v>
      </c>
      <c r="F17" s="9" t="s">
        <v>547</v>
      </c>
      <c r="G17" s="7">
        <v>1021</v>
      </c>
    </row>
    <row r="18" spans="1:7" ht="17.25" customHeight="1">
      <c r="A18" s="76" t="s">
        <v>529</v>
      </c>
      <c r="B18" s="15" t="s">
        <v>381</v>
      </c>
      <c r="C18" s="16"/>
      <c r="D18" s="16"/>
      <c r="E18" s="16"/>
      <c r="F18" s="17"/>
      <c r="G18" s="56">
        <f>G19+G64+G91+G100+G120+G59+G75+G83+G88</f>
        <v>159513</v>
      </c>
    </row>
    <row r="19" spans="1:7" ht="15">
      <c r="A19" s="77" t="s">
        <v>397</v>
      </c>
      <c r="B19" s="8" t="s">
        <v>381</v>
      </c>
      <c r="C19" s="8" t="s">
        <v>555</v>
      </c>
      <c r="D19" s="8"/>
      <c r="E19" s="8"/>
      <c r="F19" s="9"/>
      <c r="G19" s="10">
        <f>G20+G23+G47+G51+G56</f>
        <v>40567</v>
      </c>
    </row>
    <row r="20" spans="1:7" ht="49.5" customHeight="1">
      <c r="A20" s="77" t="s">
        <v>494</v>
      </c>
      <c r="B20" s="8" t="s">
        <v>381</v>
      </c>
      <c r="C20" s="8" t="s">
        <v>555</v>
      </c>
      <c r="D20" s="8" t="s">
        <v>567</v>
      </c>
      <c r="E20" s="8"/>
      <c r="F20" s="9"/>
      <c r="G20" s="10">
        <f>G21</f>
        <v>1021</v>
      </c>
    </row>
    <row r="21" spans="1:7" ht="15">
      <c r="A21" s="75" t="s">
        <v>525</v>
      </c>
      <c r="B21" s="8" t="s">
        <v>381</v>
      </c>
      <c r="C21" s="8" t="s">
        <v>555</v>
      </c>
      <c r="D21" s="8" t="s">
        <v>567</v>
      </c>
      <c r="E21" s="8" t="s">
        <v>568</v>
      </c>
      <c r="F21" s="9" t="s">
        <v>533</v>
      </c>
      <c r="G21" s="10">
        <f>G22</f>
        <v>1021</v>
      </c>
    </row>
    <row r="22" spans="1:7" ht="30">
      <c r="A22" s="75" t="s">
        <v>546</v>
      </c>
      <c r="B22" s="8" t="s">
        <v>381</v>
      </c>
      <c r="C22" s="8" t="s">
        <v>555</v>
      </c>
      <c r="D22" s="8" t="s">
        <v>567</v>
      </c>
      <c r="E22" s="8" t="s">
        <v>568</v>
      </c>
      <c r="F22" s="9" t="s">
        <v>547</v>
      </c>
      <c r="G22" s="7">
        <v>1021</v>
      </c>
    </row>
    <row r="23" spans="1:7" ht="87.75" customHeight="1">
      <c r="A23" s="75" t="s">
        <v>537</v>
      </c>
      <c r="B23" s="8" t="s">
        <v>381</v>
      </c>
      <c r="C23" s="8" t="s">
        <v>555</v>
      </c>
      <c r="D23" s="8" t="s">
        <v>563</v>
      </c>
      <c r="E23" s="8" t="s">
        <v>557</v>
      </c>
      <c r="F23" s="9" t="s">
        <v>533</v>
      </c>
      <c r="G23" s="7">
        <f>G24+G36+G42+G38+G40+G44</f>
        <v>37290</v>
      </c>
    </row>
    <row r="24" spans="1:7" ht="15">
      <c r="A24" s="75" t="s">
        <v>399</v>
      </c>
      <c r="B24" s="8" t="s">
        <v>381</v>
      </c>
      <c r="C24" s="8" t="s">
        <v>555</v>
      </c>
      <c r="D24" s="8" t="s">
        <v>563</v>
      </c>
      <c r="E24" s="8" t="s">
        <v>560</v>
      </c>
      <c r="F24" s="9" t="s">
        <v>533</v>
      </c>
      <c r="G24" s="7">
        <f>G25</f>
        <v>33508</v>
      </c>
    </row>
    <row r="25" spans="1:7" ht="31.5" customHeight="1">
      <c r="A25" s="75" t="s">
        <v>546</v>
      </c>
      <c r="B25" s="8" t="s">
        <v>381</v>
      </c>
      <c r="C25" s="8" t="s">
        <v>555</v>
      </c>
      <c r="D25" s="8" t="s">
        <v>563</v>
      </c>
      <c r="E25" s="8" t="s">
        <v>560</v>
      </c>
      <c r="F25" s="9" t="s">
        <v>547</v>
      </c>
      <c r="G25" s="7">
        <v>33508</v>
      </c>
    </row>
    <row r="26" spans="1:7" ht="30" customHeight="1" hidden="1">
      <c r="A26" s="77" t="s">
        <v>462</v>
      </c>
      <c r="B26" s="8" t="s">
        <v>381</v>
      </c>
      <c r="C26" s="8" t="s">
        <v>400</v>
      </c>
      <c r="D26" s="8" t="s">
        <v>405</v>
      </c>
      <c r="E26" s="8"/>
      <c r="F26" s="9"/>
      <c r="G26" s="7">
        <f>G27</f>
        <v>0</v>
      </c>
    </row>
    <row r="27" spans="1:7" ht="20.25" customHeight="1" hidden="1">
      <c r="A27" s="77" t="s">
        <v>463</v>
      </c>
      <c r="B27" s="8" t="s">
        <v>381</v>
      </c>
      <c r="C27" s="8" t="s">
        <v>400</v>
      </c>
      <c r="D27" s="8" t="s">
        <v>405</v>
      </c>
      <c r="E27" s="8" t="s">
        <v>464</v>
      </c>
      <c r="F27" s="9"/>
      <c r="G27" s="7"/>
    </row>
    <row r="28" spans="1:7" ht="48.75" customHeight="1" hidden="1">
      <c r="A28" s="77" t="s">
        <v>469</v>
      </c>
      <c r="B28" s="8" t="s">
        <v>381</v>
      </c>
      <c r="C28" s="8" t="s">
        <v>400</v>
      </c>
      <c r="D28" s="8" t="s">
        <v>405</v>
      </c>
      <c r="E28" s="8" t="s">
        <v>464</v>
      </c>
      <c r="F28" s="9" t="s">
        <v>470</v>
      </c>
      <c r="G28" s="7"/>
    </row>
    <row r="29" spans="1:7" ht="92.25" customHeight="1" hidden="1">
      <c r="A29" s="77" t="s">
        <v>502</v>
      </c>
      <c r="B29" s="8" t="s">
        <v>381</v>
      </c>
      <c r="C29" s="8" t="s">
        <v>400</v>
      </c>
      <c r="D29" s="8" t="s">
        <v>403</v>
      </c>
      <c r="E29" s="8" t="s">
        <v>398</v>
      </c>
      <c r="F29" s="9" t="s">
        <v>395</v>
      </c>
      <c r="G29" s="7"/>
    </row>
    <row r="30" spans="1:7" ht="18.75" customHeight="1" hidden="1">
      <c r="A30" s="77" t="s">
        <v>492</v>
      </c>
      <c r="B30" s="8" t="s">
        <v>381</v>
      </c>
      <c r="C30" s="8" t="s">
        <v>400</v>
      </c>
      <c r="D30" s="8" t="s">
        <v>491</v>
      </c>
      <c r="E30" s="8"/>
      <c r="F30" s="9"/>
      <c r="G30" s="7">
        <f>G32</f>
        <v>0</v>
      </c>
    </row>
    <row r="31" spans="1:7" ht="20.25" customHeight="1" hidden="1">
      <c r="A31" s="80" t="s">
        <v>495</v>
      </c>
      <c r="B31" s="8" t="s">
        <v>381</v>
      </c>
      <c r="C31" s="8" t="s">
        <v>400</v>
      </c>
      <c r="D31" s="8" t="s">
        <v>491</v>
      </c>
      <c r="E31" s="8" t="s">
        <v>457</v>
      </c>
      <c r="F31" s="9"/>
      <c r="G31" s="7">
        <f>G32</f>
        <v>0</v>
      </c>
    </row>
    <row r="32" spans="1:7" ht="30" customHeight="1" hidden="1">
      <c r="A32" s="77" t="s">
        <v>496</v>
      </c>
      <c r="B32" s="8" t="s">
        <v>381</v>
      </c>
      <c r="C32" s="8" t="s">
        <v>400</v>
      </c>
      <c r="D32" s="8" t="s">
        <v>491</v>
      </c>
      <c r="E32" s="8" t="s">
        <v>457</v>
      </c>
      <c r="F32" s="9" t="s">
        <v>493</v>
      </c>
      <c r="G32" s="7"/>
    </row>
    <row r="33" spans="1:7" ht="30" customHeight="1" hidden="1">
      <c r="A33" s="77" t="s">
        <v>462</v>
      </c>
      <c r="B33" s="8" t="s">
        <v>381</v>
      </c>
      <c r="C33" s="8" t="s">
        <v>400</v>
      </c>
      <c r="D33" s="8" t="s">
        <v>405</v>
      </c>
      <c r="E33" s="8"/>
      <c r="F33" s="9"/>
      <c r="G33" s="7">
        <f>G34</f>
        <v>0</v>
      </c>
    </row>
    <row r="34" spans="1:7" ht="16.5" customHeight="1" hidden="1">
      <c r="A34" s="77" t="s">
        <v>463</v>
      </c>
      <c r="B34" s="8" t="s">
        <v>381</v>
      </c>
      <c r="C34" s="8" t="s">
        <v>400</v>
      </c>
      <c r="D34" s="8" t="s">
        <v>405</v>
      </c>
      <c r="E34" s="8" t="s">
        <v>464</v>
      </c>
      <c r="F34" s="9"/>
      <c r="G34" s="7"/>
    </row>
    <row r="35" spans="1:7" ht="47.25" customHeight="1" hidden="1">
      <c r="A35" s="77" t="s">
        <v>469</v>
      </c>
      <c r="B35" s="8" t="s">
        <v>381</v>
      </c>
      <c r="C35" s="8" t="s">
        <v>400</v>
      </c>
      <c r="D35" s="8" t="s">
        <v>405</v>
      </c>
      <c r="E35" s="8" t="s">
        <v>464</v>
      </c>
      <c r="F35" s="9" t="s">
        <v>470</v>
      </c>
      <c r="G35" s="7"/>
    </row>
    <row r="36" spans="1:7" ht="24" customHeight="1">
      <c r="A36" s="77" t="s">
        <v>659</v>
      </c>
      <c r="B36" s="8" t="s">
        <v>381</v>
      </c>
      <c r="C36" s="8" t="s">
        <v>555</v>
      </c>
      <c r="D36" s="8" t="s">
        <v>563</v>
      </c>
      <c r="E36" s="8" t="s">
        <v>570</v>
      </c>
      <c r="F36" s="9" t="s">
        <v>533</v>
      </c>
      <c r="G36" s="7">
        <f>G37</f>
        <v>798</v>
      </c>
    </row>
    <row r="37" spans="1:7" ht="21" customHeight="1">
      <c r="A37" s="77" t="s">
        <v>548</v>
      </c>
      <c r="B37" s="8" t="s">
        <v>381</v>
      </c>
      <c r="C37" s="8" t="s">
        <v>555</v>
      </c>
      <c r="D37" s="8" t="s">
        <v>563</v>
      </c>
      <c r="E37" s="8" t="s">
        <v>570</v>
      </c>
      <c r="F37" s="9" t="s">
        <v>388</v>
      </c>
      <c r="G37" s="7">
        <v>798</v>
      </c>
    </row>
    <row r="38" spans="1:7" ht="40.5" customHeight="1">
      <c r="A38" s="185" t="s">
        <v>812</v>
      </c>
      <c r="B38" s="8" t="s">
        <v>381</v>
      </c>
      <c r="C38" s="8" t="s">
        <v>555</v>
      </c>
      <c r="D38" s="8" t="s">
        <v>563</v>
      </c>
      <c r="E38" s="8" t="s">
        <v>708</v>
      </c>
      <c r="F38" s="9" t="s">
        <v>533</v>
      </c>
      <c r="G38" s="7">
        <v>424</v>
      </c>
    </row>
    <row r="39" spans="1:7" ht="35.25" customHeight="1">
      <c r="A39" s="75" t="s">
        <v>546</v>
      </c>
      <c r="B39" s="8" t="s">
        <v>381</v>
      </c>
      <c r="C39" s="8" t="s">
        <v>555</v>
      </c>
      <c r="D39" s="8" t="s">
        <v>563</v>
      </c>
      <c r="E39" s="8" t="s">
        <v>708</v>
      </c>
      <c r="F39" s="9" t="s">
        <v>547</v>
      </c>
      <c r="G39" s="7">
        <v>424</v>
      </c>
    </row>
    <row r="40" spans="1:7" ht="32.25" customHeight="1">
      <c r="A40" s="188" t="s">
        <v>814</v>
      </c>
      <c r="B40" s="8" t="s">
        <v>381</v>
      </c>
      <c r="C40" s="8" t="s">
        <v>555</v>
      </c>
      <c r="D40" s="8" t="s">
        <v>563</v>
      </c>
      <c r="E40" s="8" t="s">
        <v>707</v>
      </c>
      <c r="F40" s="9" t="s">
        <v>533</v>
      </c>
      <c r="G40" s="7">
        <v>549</v>
      </c>
    </row>
    <row r="41" spans="1:7" ht="35.25" customHeight="1">
      <c r="A41" s="75" t="s">
        <v>546</v>
      </c>
      <c r="B41" s="8" t="s">
        <v>381</v>
      </c>
      <c r="C41" s="8" t="s">
        <v>555</v>
      </c>
      <c r="D41" s="8" t="s">
        <v>563</v>
      </c>
      <c r="E41" s="8" t="s">
        <v>707</v>
      </c>
      <c r="F41" s="9" t="s">
        <v>547</v>
      </c>
      <c r="G41" s="7">
        <v>549</v>
      </c>
    </row>
    <row r="42" spans="1:7" ht="30" customHeight="1">
      <c r="A42" s="186" t="s">
        <v>813</v>
      </c>
      <c r="B42" s="8" t="s">
        <v>381</v>
      </c>
      <c r="C42" s="8" t="s">
        <v>555</v>
      </c>
      <c r="D42" s="8" t="s">
        <v>563</v>
      </c>
      <c r="E42" s="8" t="s">
        <v>706</v>
      </c>
      <c r="F42" s="9" t="s">
        <v>533</v>
      </c>
      <c r="G42" s="7">
        <f>G43</f>
        <v>911</v>
      </c>
    </row>
    <row r="43" spans="1:7" ht="30" customHeight="1">
      <c r="A43" s="75" t="s">
        <v>546</v>
      </c>
      <c r="B43" s="8" t="s">
        <v>381</v>
      </c>
      <c r="C43" s="8" t="s">
        <v>555</v>
      </c>
      <c r="D43" s="8" t="s">
        <v>563</v>
      </c>
      <c r="E43" s="8" t="s">
        <v>706</v>
      </c>
      <c r="F43" s="9" t="s">
        <v>547</v>
      </c>
      <c r="G43" s="7">
        <v>911</v>
      </c>
    </row>
    <row r="44" spans="1:7" ht="35.25" customHeight="1">
      <c r="A44" s="82" t="s">
        <v>508</v>
      </c>
      <c r="B44" s="22" t="s">
        <v>381</v>
      </c>
      <c r="C44" s="50" t="s">
        <v>555</v>
      </c>
      <c r="D44" s="50" t="s">
        <v>563</v>
      </c>
      <c r="E44" s="51" t="s">
        <v>509</v>
      </c>
      <c r="F44" s="9" t="s">
        <v>533</v>
      </c>
      <c r="G44" s="7">
        <f>G45</f>
        <v>1100</v>
      </c>
    </row>
    <row r="45" spans="1:7" ht="48" customHeight="1">
      <c r="A45" s="77" t="s">
        <v>780</v>
      </c>
      <c r="B45" s="22" t="s">
        <v>381</v>
      </c>
      <c r="C45" s="50" t="s">
        <v>555</v>
      </c>
      <c r="D45" s="50" t="s">
        <v>563</v>
      </c>
      <c r="E45" s="51" t="s">
        <v>633</v>
      </c>
      <c r="F45" s="9" t="s">
        <v>533</v>
      </c>
      <c r="G45" s="7">
        <f>G46</f>
        <v>1100</v>
      </c>
    </row>
    <row r="46" spans="1:7" ht="32.25" customHeight="1">
      <c r="A46" s="82" t="s">
        <v>549</v>
      </c>
      <c r="B46" s="52" t="s">
        <v>381</v>
      </c>
      <c r="C46" s="50" t="s">
        <v>555</v>
      </c>
      <c r="D46" s="50" t="s">
        <v>563</v>
      </c>
      <c r="E46" s="51" t="s">
        <v>633</v>
      </c>
      <c r="F46" s="9" t="s">
        <v>547</v>
      </c>
      <c r="G46" s="7">
        <v>1100</v>
      </c>
    </row>
    <row r="47" spans="1:7" ht="32.25" customHeight="1">
      <c r="A47" s="77" t="s">
        <v>462</v>
      </c>
      <c r="B47" s="8" t="s">
        <v>381</v>
      </c>
      <c r="C47" s="8" t="s">
        <v>555</v>
      </c>
      <c r="D47" s="8" t="s">
        <v>553</v>
      </c>
      <c r="E47" s="8" t="s">
        <v>557</v>
      </c>
      <c r="F47" s="9" t="s">
        <v>533</v>
      </c>
      <c r="G47" s="7">
        <f>G48</f>
        <v>2155</v>
      </c>
    </row>
    <row r="48" spans="1:7" ht="21" customHeight="1">
      <c r="A48" s="77" t="s">
        <v>463</v>
      </c>
      <c r="B48" s="8" t="s">
        <v>381</v>
      </c>
      <c r="C48" s="8" t="s">
        <v>555</v>
      </c>
      <c r="D48" s="8" t="s">
        <v>553</v>
      </c>
      <c r="E48" s="8" t="s">
        <v>464</v>
      </c>
      <c r="F48" s="9" t="s">
        <v>533</v>
      </c>
      <c r="G48" s="7">
        <f>G49</f>
        <v>2155</v>
      </c>
    </row>
    <row r="49" spans="1:7" ht="32.25" customHeight="1">
      <c r="A49" s="77" t="s">
        <v>680</v>
      </c>
      <c r="B49" s="8" t="s">
        <v>381</v>
      </c>
      <c r="C49" s="8" t="s">
        <v>555</v>
      </c>
      <c r="D49" s="8" t="s">
        <v>553</v>
      </c>
      <c r="E49" s="8" t="s">
        <v>681</v>
      </c>
      <c r="F49" s="9" t="s">
        <v>533</v>
      </c>
      <c r="G49" s="7">
        <f>G50</f>
        <v>2155</v>
      </c>
    </row>
    <row r="50" spans="1:7" ht="30">
      <c r="A50" s="77" t="s">
        <v>549</v>
      </c>
      <c r="B50" s="8" t="s">
        <v>381</v>
      </c>
      <c r="C50" s="8" t="s">
        <v>555</v>
      </c>
      <c r="D50" s="8" t="s">
        <v>553</v>
      </c>
      <c r="E50" s="8" t="s">
        <v>681</v>
      </c>
      <c r="F50" s="9" t="s">
        <v>547</v>
      </c>
      <c r="G50" s="7">
        <v>2155</v>
      </c>
    </row>
    <row r="51" spans="1:7" ht="15">
      <c r="A51" s="77" t="s">
        <v>465</v>
      </c>
      <c r="B51" s="8" t="s">
        <v>381</v>
      </c>
      <c r="C51" s="8" t="s">
        <v>555</v>
      </c>
      <c r="D51" s="8" t="s">
        <v>569</v>
      </c>
      <c r="E51" s="8" t="s">
        <v>557</v>
      </c>
      <c r="F51" s="9" t="s">
        <v>533</v>
      </c>
      <c r="G51" s="7">
        <f>G54</f>
        <v>1</v>
      </c>
    </row>
    <row r="52" spans="1:7" ht="15">
      <c r="A52" s="77" t="s">
        <v>465</v>
      </c>
      <c r="B52" s="8" t="s">
        <v>381</v>
      </c>
      <c r="C52" s="8" t="s">
        <v>555</v>
      </c>
      <c r="D52" s="8" t="s">
        <v>569</v>
      </c>
      <c r="E52" s="8" t="s">
        <v>406</v>
      </c>
      <c r="F52" s="9" t="s">
        <v>533</v>
      </c>
      <c r="G52" s="7">
        <f>G53</f>
        <v>1</v>
      </c>
    </row>
    <row r="53" spans="1:7" ht="15">
      <c r="A53" s="77" t="s">
        <v>659</v>
      </c>
      <c r="B53" s="8" t="s">
        <v>381</v>
      </c>
      <c r="C53" s="8" t="s">
        <v>555</v>
      </c>
      <c r="D53" s="8" t="s">
        <v>569</v>
      </c>
      <c r="E53" s="8" t="s">
        <v>570</v>
      </c>
      <c r="F53" s="9" t="s">
        <v>533</v>
      </c>
      <c r="G53" s="7">
        <f>G54</f>
        <v>1</v>
      </c>
    </row>
    <row r="54" spans="1:7" ht="15">
      <c r="A54" s="77" t="s">
        <v>548</v>
      </c>
      <c r="B54" s="8" t="s">
        <v>381</v>
      </c>
      <c r="C54" s="8" t="s">
        <v>555</v>
      </c>
      <c r="D54" s="8" t="s">
        <v>569</v>
      </c>
      <c r="E54" s="8" t="s">
        <v>570</v>
      </c>
      <c r="F54" s="9" t="s">
        <v>388</v>
      </c>
      <c r="G54" s="7">
        <v>1</v>
      </c>
    </row>
    <row r="55" spans="1:7" ht="15">
      <c r="A55" s="77" t="s">
        <v>412</v>
      </c>
      <c r="B55" s="8" t="s">
        <v>381</v>
      </c>
      <c r="C55" s="8" t="s">
        <v>555</v>
      </c>
      <c r="D55" s="8" t="s">
        <v>579</v>
      </c>
      <c r="E55" s="8" t="s">
        <v>557</v>
      </c>
      <c r="F55" s="9" t="s">
        <v>533</v>
      </c>
      <c r="G55" s="7">
        <f>G56</f>
        <v>100</v>
      </c>
    </row>
    <row r="56" spans="1:7" ht="46.5" customHeight="1">
      <c r="A56" s="77" t="s">
        <v>607</v>
      </c>
      <c r="B56" s="22" t="s">
        <v>381</v>
      </c>
      <c r="C56" s="8" t="s">
        <v>555</v>
      </c>
      <c r="D56" s="8" t="s">
        <v>579</v>
      </c>
      <c r="E56" s="8" t="s">
        <v>608</v>
      </c>
      <c r="F56" s="9" t="s">
        <v>533</v>
      </c>
      <c r="G56" s="7">
        <f>G57</f>
        <v>100</v>
      </c>
    </row>
    <row r="57" spans="1:7" ht="33" customHeight="1">
      <c r="A57" s="77" t="s">
        <v>702</v>
      </c>
      <c r="B57" s="22" t="s">
        <v>381</v>
      </c>
      <c r="C57" s="8" t="s">
        <v>555</v>
      </c>
      <c r="D57" s="8" t="s">
        <v>579</v>
      </c>
      <c r="E57" s="8" t="s">
        <v>609</v>
      </c>
      <c r="F57" s="9" t="s">
        <v>533</v>
      </c>
      <c r="G57" s="7">
        <f>G58</f>
        <v>100</v>
      </c>
    </row>
    <row r="58" spans="1:7" ht="31.5" customHeight="1">
      <c r="A58" s="78" t="s">
        <v>549</v>
      </c>
      <c r="B58" s="8" t="s">
        <v>381</v>
      </c>
      <c r="C58" s="8" t="s">
        <v>555</v>
      </c>
      <c r="D58" s="8" t="s">
        <v>579</v>
      </c>
      <c r="E58" s="8" t="s">
        <v>609</v>
      </c>
      <c r="F58" s="9" t="s">
        <v>547</v>
      </c>
      <c r="G58" s="7">
        <v>100</v>
      </c>
    </row>
    <row r="59" spans="1:7" ht="30.75" customHeight="1">
      <c r="A59" s="82" t="s">
        <v>508</v>
      </c>
      <c r="B59" s="22" t="s">
        <v>381</v>
      </c>
      <c r="C59" s="50" t="s">
        <v>558</v>
      </c>
      <c r="D59" s="50" t="s">
        <v>567</v>
      </c>
      <c r="E59" s="51" t="s">
        <v>509</v>
      </c>
      <c r="F59" s="9" t="s">
        <v>533</v>
      </c>
      <c r="G59" s="7">
        <f>G60+G62</f>
        <v>1380</v>
      </c>
    </row>
    <row r="60" spans="1:7" ht="45">
      <c r="A60" s="77" t="s">
        <v>815</v>
      </c>
      <c r="B60" s="22" t="s">
        <v>381</v>
      </c>
      <c r="C60" s="50" t="s">
        <v>558</v>
      </c>
      <c r="D60" s="50" t="s">
        <v>567</v>
      </c>
      <c r="E60" s="51" t="s">
        <v>632</v>
      </c>
      <c r="F60" s="9" t="s">
        <v>533</v>
      </c>
      <c r="G60" s="7">
        <f>G61</f>
        <v>1050</v>
      </c>
    </row>
    <row r="61" spans="1:7" ht="30">
      <c r="A61" s="82" t="s">
        <v>549</v>
      </c>
      <c r="B61" s="52" t="s">
        <v>381</v>
      </c>
      <c r="C61" s="50" t="s">
        <v>558</v>
      </c>
      <c r="D61" s="50" t="s">
        <v>567</v>
      </c>
      <c r="E61" s="51" t="s">
        <v>632</v>
      </c>
      <c r="F61" s="9" t="s">
        <v>547</v>
      </c>
      <c r="G61" s="7">
        <v>1050</v>
      </c>
    </row>
    <row r="62" spans="1:7" ht="33.75" customHeight="1">
      <c r="A62" s="82" t="s">
        <v>781</v>
      </c>
      <c r="B62" s="52" t="s">
        <v>381</v>
      </c>
      <c r="C62" s="50" t="s">
        <v>558</v>
      </c>
      <c r="D62" s="50" t="s">
        <v>567</v>
      </c>
      <c r="E62" s="51" t="s">
        <v>615</v>
      </c>
      <c r="F62" s="9" t="s">
        <v>533</v>
      </c>
      <c r="G62" s="7">
        <f>G63</f>
        <v>330</v>
      </c>
    </row>
    <row r="63" spans="1:7" ht="30">
      <c r="A63" s="82" t="s">
        <v>549</v>
      </c>
      <c r="B63" s="52" t="s">
        <v>381</v>
      </c>
      <c r="C63" s="50" t="s">
        <v>558</v>
      </c>
      <c r="D63" s="50" t="s">
        <v>567</v>
      </c>
      <c r="E63" s="51" t="s">
        <v>615</v>
      </c>
      <c r="F63" s="9" t="s">
        <v>547</v>
      </c>
      <c r="G63" s="7">
        <v>330</v>
      </c>
    </row>
    <row r="64" spans="1:7" ht="18" customHeight="1">
      <c r="A64" s="77" t="s">
        <v>455</v>
      </c>
      <c r="B64" s="8" t="s">
        <v>381</v>
      </c>
      <c r="C64" s="8" t="s">
        <v>563</v>
      </c>
      <c r="D64" s="8" t="s">
        <v>554</v>
      </c>
      <c r="E64" s="8" t="s">
        <v>557</v>
      </c>
      <c r="F64" s="9" t="s">
        <v>533</v>
      </c>
      <c r="G64" s="7">
        <f>+G65</f>
        <v>7919</v>
      </c>
    </row>
    <row r="65" spans="1:7" ht="33" customHeight="1">
      <c r="A65" s="77" t="s">
        <v>414</v>
      </c>
      <c r="B65" s="8" t="s">
        <v>381</v>
      </c>
      <c r="C65" s="8" t="s">
        <v>563</v>
      </c>
      <c r="D65" s="8" t="s">
        <v>569</v>
      </c>
      <c r="E65" s="8" t="s">
        <v>557</v>
      </c>
      <c r="F65" s="9" t="s">
        <v>533</v>
      </c>
      <c r="G65" s="7">
        <f>G66+G72</f>
        <v>7919</v>
      </c>
    </row>
    <row r="66" spans="1:7" ht="34.5" customHeight="1">
      <c r="A66" s="77" t="s">
        <v>507</v>
      </c>
      <c r="B66" s="8" t="s">
        <v>381</v>
      </c>
      <c r="C66" s="8" t="s">
        <v>563</v>
      </c>
      <c r="D66" s="8" t="s">
        <v>569</v>
      </c>
      <c r="E66" s="8" t="s">
        <v>571</v>
      </c>
      <c r="F66" s="9" t="s">
        <v>533</v>
      </c>
      <c r="G66" s="7">
        <f>G67</f>
        <v>352</v>
      </c>
    </row>
    <row r="67" spans="1:7" ht="31.5" customHeight="1">
      <c r="A67" s="77" t="s">
        <v>549</v>
      </c>
      <c r="B67" s="8" t="s">
        <v>381</v>
      </c>
      <c r="C67" s="8" t="s">
        <v>563</v>
      </c>
      <c r="D67" s="8" t="s">
        <v>569</v>
      </c>
      <c r="E67" s="8" t="s">
        <v>571</v>
      </c>
      <c r="F67" s="9" t="s">
        <v>547</v>
      </c>
      <c r="G67" s="7">
        <v>352</v>
      </c>
    </row>
    <row r="68" spans="1:7" ht="0.75" customHeight="1" hidden="1">
      <c r="A68" s="77"/>
      <c r="B68" s="8"/>
      <c r="C68" s="8"/>
      <c r="D68" s="8"/>
      <c r="E68" s="8"/>
      <c r="F68" s="9"/>
      <c r="G68" s="7"/>
    </row>
    <row r="69" spans="1:7" ht="31.5" customHeight="1" hidden="1">
      <c r="A69" s="77"/>
      <c r="B69" s="8"/>
      <c r="C69" s="8"/>
      <c r="D69" s="8"/>
      <c r="E69" s="8"/>
      <c r="F69" s="9"/>
      <c r="G69" s="7"/>
    </row>
    <row r="70" spans="1:7" ht="48" customHeight="1" hidden="1">
      <c r="A70" s="77" t="s">
        <v>660</v>
      </c>
      <c r="B70" s="8" t="s">
        <v>381</v>
      </c>
      <c r="C70" s="8" t="s">
        <v>400</v>
      </c>
      <c r="D70" s="8" t="s">
        <v>407</v>
      </c>
      <c r="E70" s="8" t="s">
        <v>457</v>
      </c>
      <c r="F70" s="9"/>
      <c r="G70" s="7"/>
    </row>
    <row r="71" spans="1:7" ht="81" customHeight="1" hidden="1">
      <c r="A71" s="77" t="s">
        <v>458</v>
      </c>
      <c r="B71" s="8" t="s">
        <v>381</v>
      </c>
      <c r="C71" s="8" t="s">
        <v>400</v>
      </c>
      <c r="D71" s="8" t="s">
        <v>407</v>
      </c>
      <c r="E71" s="8" t="s">
        <v>457</v>
      </c>
      <c r="F71" s="9" t="s">
        <v>459</v>
      </c>
      <c r="G71" s="7"/>
    </row>
    <row r="72" spans="1:7" ht="32.25" customHeight="1">
      <c r="A72" s="77" t="s">
        <v>468</v>
      </c>
      <c r="B72" s="8" t="s">
        <v>381</v>
      </c>
      <c r="C72" s="8" t="s">
        <v>563</v>
      </c>
      <c r="D72" s="8" t="s">
        <v>569</v>
      </c>
      <c r="E72" s="8" t="s">
        <v>415</v>
      </c>
      <c r="F72" s="9" t="s">
        <v>533</v>
      </c>
      <c r="G72" s="7">
        <f>G73</f>
        <v>7567</v>
      </c>
    </row>
    <row r="73" spans="1:7" ht="30.75" customHeight="1">
      <c r="A73" s="77" t="s">
        <v>521</v>
      </c>
      <c r="B73" s="8" t="s">
        <v>381</v>
      </c>
      <c r="C73" s="8" t="s">
        <v>563</v>
      </c>
      <c r="D73" s="8" t="s">
        <v>569</v>
      </c>
      <c r="E73" s="8" t="s">
        <v>580</v>
      </c>
      <c r="F73" s="9" t="s">
        <v>533</v>
      </c>
      <c r="G73" s="7">
        <f>G74</f>
        <v>7567</v>
      </c>
    </row>
    <row r="74" spans="1:7" ht="32.25" customHeight="1">
      <c r="A74" s="77" t="s">
        <v>549</v>
      </c>
      <c r="B74" s="8" t="s">
        <v>381</v>
      </c>
      <c r="C74" s="8" t="s">
        <v>563</v>
      </c>
      <c r="D74" s="8" t="s">
        <v>569</v>
      </c>
      <c r="E74" s="8" t="s">
        <v>580</v>
      </c>
      <c r="F74" s="9" t="s">
        <v>547</v>
      </c>
      <c r="G74" s="7">
        <v>7567</v>
      </c>
    </row>
    <row r="75" spans="1:7" ht="32.25" customHeight="1">
      <c r="A75" s="77" t="s">
        <v>386</v>
      </c>
      <c r="B75" s="8" t="s">
        <v>381</v>
      </c>
      <c r="C75" s="8" t="s">
        <v>574</v>
      </c>
      <c r="D75" s="8" t="s">
        <v>554</v>
      </c>
      <c r="E75" s="8" t="s">
        <v>557</v>
      </c>
      <c r="F75" s="9" t="s">
        <v>533</v>
      </c>
      <c r="G75" s="7">
        <f>G79+G77</f>
        <v>9381</v>
      </c>
    </row>
    <row r="76" spans="1:7" ht="27.75" customHeight="1">
      <c r="A76" s="77" t="s">
        <v>499</v>
      </c>
      <c r="B76" s="8" t="s">
        <v>381</v>
      </c>
      <c r="C76" s="8" t="s">
        <v>574</v>
      </c>
      <c r="D76" s="8" t="s">
        <v>555</v>
      </c>
      <c r="E76" s="8" t="s">
        <v>557</v>
      </c>
      <c r="F76" s="9" t="s">
        <v>533</v>
      </c>
      <c r="G76" s="7">
        <f>G77</f>
        <v>2701</v>
      </c>
    </row>
    <row r="77" spans="1:7" ht="32.25" customHeight="1">
      <c r="A77" s="107" t="s">
        <v>749</v>
      </c>
      <c r="B77" s="106" t="s">
        <v>381</v>
      </c>
      <c r="C77" s="106" t="s">
        <v>574</v>
      </c>
      <c r="D77" s="106" t="s">
        <v>555</v>
      </c>
      <c r="E77" s="106" t="s">
        <v>750</v>
      </c>
      <c r="F77" s="8" t="s">
        <v>533</v>
      </c>
      <c r="G77" s="7">
        <f>G78</f>
        <v>2701</v>
      </c>
    </row>
    <row r="78" spans="1:7" ht="32.25" customHeight="1">
      <c r="A78" s="77" t="s">
        <v>549</v>
      </c>
      <c r="B78" s="106" t="s">
        <v>381</v>
      </c>
      <c r="C78" s="106" t="s">
        <v>574</v>
      </c>
      <c r="D78" s="106" t="s">
        <v>555</v>
      </c>
      <c r="E78" s="106" t="s">
        <v>750</v>
      </c>
      <c r="F78" s="8" t="s">
        <v>547</v>
      </c>
      <c r="G78" s="7">
        <v>2701</v>
      </c>
    </row>
    <row r="79" spans="1:7" ht="24" customHeight="1">
      <c r="A79" s="77" t="s">
        <v>515</v>
      </c>
      <c r="B79" s="8" t="s">
        <v>381</v>
      </c>
      <c r="C79" s="8" t="s">
        <v>574</v>
      </c>
      <c r="D79" s="8" t="s">
        <v>558</v>
      </c>
      <c r="E79" s="8" t="s">
        <v>557</v>
      </c>
      <c r="F79" s="9" t="s">
        <v>533</v>
      </c>
      <c r="G79" s="7">
        <f>G80</f>
        <v>6680</v>
      </c>
    </row>
    <row r="80" spans="1:7" ht="21" customHeight="1">
      <c r="A80" s="77" t="s">
        <v>515</v>
      </c>
      <c r="B80" s="8" t="s">
        <v>381</v>
      </c>
      <c r="C80" s="8" t="s">
        <v>574</v>
      </c>
      <c r="D80" s="8" t="s">
        <v>558</v>
      </c>
      <c r="E80" s="8" t="s">
        <v>645</v>
      </c>
      <c r="F80" s="9" t="s">
        <v>533</v>
      </c>
      <c r="G80" s="7">
        <f>G81</f>
        <v>6680</v>
      </c>
    </row>
    <row r="81" spans="1:7" ht="29.25" customHeight="1">
      <c r="A81" s="75" t="s">
        <v>617</v>
      </c>
      <c r="B81" s="8" t="s">
        <v>381</v>
      </c>
      <c r="C81" s="8" t="s">
        <v>574</v>
      </c>
      <c r="D81" s="8" t="s">
        <v>558</v>
      </c>
      <c r="E81" s="8" t="s">
        <v>641</v>
      </c>
      <c r="F81" s="9" t="s">
        <v>533</v>
      </c>
      <c r="G81" s="7">
        <f>G82</f>
        <v>6680</v>
      </c>
    </row>
    <row r="82" spans="1:7" ht="27.75" customHeight="1">
      <c r="A82" s="75" t="s">
        <v>546</v>
      </c>
      <c r="B82" s="8" t="s">
        <v>381</v>
      </c>
      <c r="C82" s="8" t="s">
        <v>574</v>
      </c>
      <c r="D82" s="8" t="s">
        <v>558</v>
      </c>
      <c r="E82" s="8" t="s">
        <v>641</v>
      </c>
      <c r="F82" s="9" t="s">
        <v>547</v>
      </c>
      <c r="G82" s="7">
        <v>6680</v>
      </c>
    </row>
    <row r="83" spans="1:7" ht="19.5" customHeight="1">
      <c r="A83" s="113" t="s">
        <v>618</v>
      </c>
      <c r="B83" s="8" t="s">
        <v>381</v>
      </c>
      <c r="C83" s="8" t="s">
        <v>576</v>
      </c>
      <c r="D83" s="8" t="s">
        <v>554</v>
      </c>
      <c r="E83" s="8" t="s">
        <v>557</v>
      </c>
      <c r="F83" s="9" t="s">
        <v>533</v>
      </c>
      <c r="G83" s="7">
        <f>G84</f>
        <v>162</v>
      </c>
    </row>
    <row r="84" spans="1:7" ht="32.25" customHeight="1">
      <c r="A84" s="108" t="s">
        <v>752</v>
      </c>
      <c r="B84" s="109" t="s">
        <v>381</v>
      </c>
      <c r="C84" s="109" t="s">
        <v>576</v>
      </c>
      <c r="D84" s="109" t="s">
        <v>574</v>
      </c>
      <c r="E84" s="109" t="s">
        <v>753</v>
      </c>
      <c r="F84" s="109" t="s">
        <v>533</v>
      </c>
      <c r="G84" s="7">
        <f>G85</f>
        <v>162</v>
      </c>
    </row>
    <row r="85" spans="1:7" ht="32.25" customHeight="1">
      <c r="A85" s="110" t="s">
        <v>508</v>
      </c>
      <c r="B85" s="106" t="s">
        <v>381</v>
      </c>
      <c r="C85" s="111" t="s">
        <v>576</v>
      </c>
      <c r="D85" s="106" t="s">
        <v>574</v>
      </c>
      <c r="E85" s="112" t="s">
        <v>509</v>
      </c>
      <c r="F85" s="106" t="s">
        <v>533</v>
      </c>
      <c r="G85" s="7">
        <f>G86</f>
        <v>162</v>
      </c>
    </row>
    <row r="86" spans="1:7" ht="45.75" customHeight="1">
      <c r="A86" s="113" t="s">
        <v>778</v>
      </c>
      <c r="B86" s="106" t="s">
        <v>381</v>
      </c>
      <c r="C86" s="106" t="s">
        <v>576</v>
      </c>
      <c r="D86" s="106" t="s">
        <v>574</v>
      </c>
      <c r="E86" s="112" t="s">
        <v>754</v>
      </c>
      <c r="F86" s="106" t="s">
        <v>533</v>
      </c>
      <c r="G86" s="7">
        <f>G87</f>
        <v>162</v>
      </c>
    </row>
    <row r="87" spans="1:7" ht="32.25" customHeight="1">
      <c r="A87" s="77" t="s">
        <v>549</v>
      </c>
      <c r="B87" s="106" t="s">
        <v>381</v>
      </c>
      <c r="C87" s="106" t="s">
        <v>576</v>
      </c>
      <c r="D87" s="106" t="s">
        <v>574</v>
      </c>
      <c r="E87" s="112" t="s">
        <v>754</v>
      </c>
      <c r="F87" s="106" t="s">
        <v>547</v>
      </c>
      <c r="G87" s="7">
        <v>162</v>
      </c>
    </row>
    <row r="88" spans="1:7" ht="32.25" customHeight="1">
      <c r="A88" s="77" t="s">
        <v>393</v>
      </c>
      <c r="B88" s="8" t="s">
        <v>381</v>
      </c>
      <c r="C88" s="8" t="s">
        <v>553</v>
      </c>
      <c r="D88" s="8" t="s">
        <v>567</v>
      </c>
      <c r="E88" s="8" t="s">
        <v>557</v>
      </c>
      <c r="F88" s="9" t="s">
        <v>533</v>
      </c>
      <c r="G88" s="7">
        <f>G89</f>
        <v>317</v>
      </c>
    </row>
    <row r="89" spans="1:7" ht="40.5" customHeight="1">
      <c r="A89" s="107" t="s">
        <v>749</v>
      </c>
      <c r="B89" s="8" t="s">
        <v>381</v>
      </c>
      <c r="C89" s="8" t="s">
        <v>553</v>
      </c>
      <c r="D89" s="8" t="s">
        <v>567</v>
      </c>
      <c r="E89" s="8" t="s">
        <v>750</v>
      </c>
      <c r="F89" s="9" t="s">
        <v>533</v>
      </c>
      <c r="G89" s="7">
        <f>G90</f>
        <v>317</v>
      </c>
    </row>
    <row r="90" spans="1:7" ht="49.5" customHeight="1">
      <c r="A90" s="77" t="s">
        <v>549</v>
      </c>
      <c r="B90" s="8" t="s">
        <v>381</v>
      </c>
      <c r="C90" s="8" t="s">
        <v>553</v>
      </c>
      <c r="D90" s="8" t="s">
        <v>567</v>
      </c>
      <c r="E90" s="8" t="s">
        <v>750</v>
      </c>
      <c r="F90" s="9" t="s">
        <v>547</v>
      </c>
      <c r="G90" s="7">
        <v>317</v>
      </c>
    </row>
    <row r="91" spans="1:7" ht="32.25" customHeight="1">
      <c r="A91" s="77" t="s">
        <v>460</v>
      </c>
      <c r="B91" s="8" t="s">
        <v>381</v>
      </c>
      <c r="C91" s="8" t="s">
        <v>562</v>
      </c>
      <c r="D91" s="8" t="s">
        <v>554</v>
      </c>
      <c r="E91" s="8" t="s">
        <v>829</v>
      </c>
      <c r="F91" s="9" t="s">
        <v>533</v>
      </c>
      <c r="G91" s="7">
        <f>G96+G92</f>
        <v>10509</v>
      </c>
    </row>
    <row r="92" spans="1:7" ht="32.25" customHeight="1">
      <c r="A92" s="77" t="s">
        <v>432</v>
      </c>
      <c r="B92" s="8" t="s">
        <v>381</v>
      </c>
      <c r="C92" s="8" t="s">
        <v>562</v>
      </c>
      <c r="D92" s="8" t="s">
        <v>555</v>
      </c>
      <c r="E92" s="8" t="s">
        <v>557</v>
      </c>
      <c r="F92" s="9" t="s">
        <v>533</v>
      </c>
      <c r="G92" s="7">
        <f>G94</f>
        <v>10110</v>
      </c>
    </row>
    <row r="93" spans="1:7" ht="32.25" customHeight="1">
      <c r="A93" s="77" t="s">
        <v>508</v>
      </c>
      <c r="B93" s="8" t="s">
        <v>381</v>
      </c>
      <c r="C93" s="8" t="s">
        <v>562</v>
      </c>
      <c r="D93" s="8" t="s">
        <v>555</v>
      </c>
      <c r="E93" s="8" t="s">
        <v>509</v>
      </c>
      <c r="F93" s="9" t="s">
        <v>533</v>
      </c>
      <c r="G93" s="7">
        <f>G94</f>
        <v>10110</v>
      </c>
    </row>
    <row r="94" spans="1:7" ht="32.25" customHeight="1">
      <c r="A94" s="77" t="s">
        <v>697</v>
      </c>
      <c r="B94" s="8" t="s">
        <v>381</v>
      </c>
      <c r="C94" s="8" t="s">
        <v>562</v>
      </c>
      <c r="D94" s="8" t="s">
        <v>555</v>
      </c>
      <c r="E94" s="8" t="s">
        <v>661</v>
      </c>
      <c r="F94" s="9" t="s">
        <v>533</v>
      </c>
      <c r="G94" s="7">
        <f>G95</f>
        <v>10110</v>
      </c>
    </row>
    <row r="95" spans="1:7" ht="32.25" customHeight="1">
      <c r="A95" s="75" t="s">
        <v>546</v>
      </c>
      <c r="B95" s="8" t="s">
        <v>381</v>
      </c>
      <c r="C95" s="8" t="s">
        <v>562</v>
      </c>
      <c r="D95" s="8" t="s">
        <v>555</v>
      </c>
      <c r="E95" s="8" t="s">
        <v>661</v>
      </c>
      <c r="F95" s="9" t="s">
        <v>547</v>
      </c>
      <c r="G95" s="7">
        <v>10110</v>
      </c>
    </row>
    <row r="96" spans="1:7" ht="16.5" customHeight="1">
      <c r="A96" s="77" t="s">
        <v>461</v>
      </c>
      <c r="B96" s="8" t="s">
        <v>381</v>
      </c>
      <c r="C96" s="8" t="s">
        <v>562</v>
      </c>
      <c r="D96" s="8" t="s">
        <v>563</v>
      </c>
      <c r="E96" s="8" t="s">
        <v>557</v>
      </c>
      <c r="F96" s="9" t="s">
        <v>533</v>
      </c>
      <c r="G96" s="7">
        <f>G97</f>
        <v>399</v>
      </c>
    </row>
    <row r="97" spans="1:7" ht="47.25" customHeight="1">
      <c r="A97" s="77" t="s">
        <v>564</v>
      </c>
      <c r="B97" s="8" t="s">
        <v>381</v>
      </c>
      <c r="C97" s="8" t="s">
        <v>562</v>
      </c>
      <c r="D97" s="8" t="s">
        <v>563</v>
      </c>
      <c r="E97" s="8" t="s">
        <v>565</v>
      </c>
      <c r="F97" s="9" t="s">
        <v>533</v>
      </c>
      <c r="G97" s="7">
        <f>G98</f>
        <v>399</v>
      </c>
    </row>
    <row r="98" spans="1:7" ht="34.5" customHeight="1">
      <c r="A98" s="77" t="s">
        <v>424</v>
      </c>
      <c r="B98" s="8" t="s">
        <v>381</v>
      </c>
      <c r="C98" s="8" t="s">
        <v>562</v>
      </c>
      <c r="D98" s="8" t="s">
        <v>563</v>
      </c>
      <c r="E98" s="8" t="s">
        <v>566</v>
      </c>
      <c r="F98" s="9" t="s">
        <v>533</v>
      </c>
      <c r="G98" s="7">
        <f>G99</f>
        <v>399</v>
      </c>
    </row>
    <row r="99" spans="1:7" ht="33.75" customHeight="1">
      <c r="A99" s="75" t="s">
        <v>546</v>
      </c>
      <c r="B99" s="8" t="s">
        <v>381</v>
      </c>
      <c r="C99" s="8" t="s">
        <v>562</v>
      </c>
      <c r="D99" s="8" t="s">
        <v>563</v>
      </c>
      <c r="E99" s="8" t="s">
        <v>566</v>
      </c>
      <c r="F99" s="9" t="s">
        <v>547</v>
      </c>
      <c r="G99" s="7">
        <v>399</v>
      </c>
    </row>
    <row r="100" spans="1:7" ht="32.25" customHeight="1">
      <c r="A100" s="77" t="s">
        <v>540</v>
      </c>
      <c r="B100" s="8" t="s">
        <v>381</v>
      </c>
      <c r="C100" s="8" t="s">
        <v>572</v>
      </c>
      <c r="D100" s="8" t="s">
        <v>554</v>
      </c>
      <c r="E100" s="8" t="s">
        <v>557</v>
      </c>
      <c r="F100" s="9" t="s">
        <v>533</v>
      </c>
      <c r="G100" s="7">
        <f>G101+G113</f>
        <v>85440</v>
      </c>
    </row>
    <row r="101" spans="1:7" ht="15.75" customHeight="1">
      <c r="A101" s="77" t="s">
        <v>573</v>
      </c>
      <c r="B101" s="8" t="s">
        <v>381</v>
      </c>
      <c r="C101" s="8" t="s">
        <v>572</v>
      </c>
      <c r="D101" s="8" t="s">
        <v>555</v>
      </c>
      <c r="E101" s="8" t="s">
        <v>557</v>
      </c>
      <c r="F101" s="9" t="s">
        <v>533</v>
      </c>
      <c r="G101" s="7">
        <f>G110+G106+G108+G104</f>
        <v>77044</v>
      </c>
    </row>
    <row r="102" spans="1:7" ht="30" customHeight="1" hidden="1">
      <c r="A102" s="80" t="s">
        <v>472</v>
      </c>
      <c r="B102" s="8" t="s">
        <v>381</v>
      </c>
      <c r="C102" s="8" t="s">
        <v>410</v>
      </c>
      <c r="D102" s="8" t="s">
        <v>441</v>
      </c>
      <c r="E102" s="8" t="s">
        <v>453</v>
      </c>
      <c r="F102" s="31"/>
      <c r="G102" s="7">
        <f>G103</f>
        <v>0</v>
      </c>
    </row>
    <row r="103" spans="1:7" ht="31.5" customHeight="1" hidden="1">
      <c r="A103" s="77" t="s">
        <v>471</v>
      </c>
      <c r="B103" s="8" t="s">
        <v>381</v>
      </c>
      <c r="C103" s="8" t="s">
        <v>410</v>
      </c>
      <c r="D103" s="8" t="s">
        <v>441</v>
      </c>
      <c r="E103" s="8" t="s">
        <v>453</v>
      </c>
      <c r="F103" s="9" t="s">
        <v>454</v>
      </c>
      <c r="G103" s="7"/>
    </row>
    <row r="104" spans="1:7" ht="47.25" customHeight="1">
      <c r="A104" s="77" t="s">
        <v>797</v>
      </c>
      <c r="B104" s="8" t="s">
        <v>381</v>
      </c>
      <c r="C104" s="8" t="s">
        <v>572</v>
      </c>
      <c r="D104" s="8" t="s">
        <v>555</v>
      </c>
      <c r="E104" s="8" t="s">
        <v>798</v>
      </c>
      <c r="F104" s="9" t="s">
        <v>533</v>
      </c>
      <c r="G104" s="7">
        <f>G105</f>
        <v>25157</v>
      </c>
    </row>
    <row r="105" spans="1:7" ht="31.5" customHeight="1">
      <c r="A105" s="117" t="s">
        <v>714</v>
      </c>
      <c r="B105" s="8" t="s">
        <v>381</v>
      </c>
      <c r="C105" s="8" t="s">
        <v>572</v>
      </c>
      <c r="D105" s="8" t="s">
        <v>555</v>
      </c>
      <c r="E105" s="8" t="s">
        <v>798</v>
      </c>
      <c r="F105" s="9" t="s">
        <v>382</v>
      </c>
      <c r="G105" s="7">
        <v>25157</v>
      </c>
    </row>
    <row r="106" spans="1:7" ht="61.5" customHeight="1">
      <c r="A106" s="97" t="s">
        <v>721</v>
      </c>
      <c r="B106" s="8" t="s">
        <v>381</v>
      </c>
      <c r="C106" s="8" t="s">
        <v>572</v>
      </c>
      <c r="D106" s="8" t="s">
        <v>555</v>
      </c>
      <c r="E106" s="8" t="s">
        <v>715</v>
      </c>
      <c r="F106" s="9" t="s">
        <v>533</v>
      </c>
      <c r="G106" s="7">
        <f>G107</f>
        <v>1189</v>
      </c>
    </row>
    <row r="107" spans="1:7" ht="21" customHeight="1">
      <c r="A107" s="117" t="s">
        <v>714</v>
      </c>
      <c r="B107" s="118" t="s">
        <v>381</v>
      </c>
      <c r="C107" s="118" t="s">
        <v>572</v>
      </c>
      <c r="D107" s="118" t="s">
        <v>555</v>
      </c>
      <c r="E107" s="118" t="s">
        <v>715</v>
      </c>
      <c r="F107" s="119" t="s">
        <v>382</v>
      </c>
      <c r="G107" s="120">
        <v>1189</v>
      </c>
    </row>
    <row r="108" spans="1:7" ht="63" customHeight="1">
      <c r="A108" s="177" t="s">
        <v>799</v>
      </c>
      <c r="B108" s="8" t="s">
        <v>381</v>
      </c>
      <c r="C108" s="8" t="s">
        <v>572</v>
      </c>
      <c r="D108" s="8" t="s">
        <v>555</v>
      </c>
      <c r="E108" s="8" t="s">
        <v>800</v>
      </c>
      <c r="F108" s="32" t="s">
        <v>533</v>
      </c>
      <c r="G108" s="7">
        <f>G109</f>
        <v>45000</v>
      </c>
    </row>
    <row r="109" spans="1:7" ht="27" customHeight="1">
      <c r="A109" s="113" t="s">
        <v>787</v>
      </c>
      <c r="B109" s="8" t="s">
        <v>381</v>
      </c>
      <c r="C109" s="8" t="s">
        <v>572</v>
      </c>
      <c r="D109" s="8" t="s">
        <v>555</v>
      </c>
      <c r="E109" s="8" t="s">
        <v>800</v>
      </c>
      <c r="F109" s="9" t="s">
        <v>382</v>
      </c>
      <c r="G109" s="7">
        <v>45000</v>
      </c>
    </row>
    <row r="110" spans="1:7" ht="30">
      <c r="A110" s="77" t="s">
        <v>508</v>
      </c>
      <c r="B110" s="8" t="s">
        <v>381</v>
      </c>
      <c r="C110" s="8" t="s">
        <v>572</v>
      </c>
      <c r="D110" s="8" t="s">
        <v>555</v>
      </c>
      <c r="E110" s="8" t="s">
        <v>509</v>
      </c>
      <c r="F110" s="121" t="s">
        <v>547</v>
      </c>
      <c r="G110" s="7">
        <f>G111</f>
        <v>5698</v>
      </c>
    </row>
    <row r="111" spans="1:7" ht="46.5" customHeight="1">
      <c r="A111" s="77" t="s">
        <v>697</v>
      </c>
      <c r="B111" s="8" t="s">
        <v>381</v>
      </c>
      <c r="C111" s="8" t="s">
        <v>572</v>
      </c>
      <c r="D111" s="8" t="s">
        <v>555</v>
      </c>
      <c r="E111" s="8" t="s">
        <v>661</v>
      </c>
      <c r="F111" s="9" t="s">
        <v>547</v>
      </c>
      <c r="G111" s="7">
        <f>G112</f>
        <v>5698</v>
      </c>
    </row>
    <row r="112" spans="1:7" ht="48" customHeight="1">
      <c r="A112" s="77" t="s">
        <v>701</v>
      </c>
      <c r="B112" s="8" t="s">
        <v>381</v>
      </c>
      <c r="C112" s="8" t="s">
        <v>572</v>
      </c>
      <c r="D112" s="8" t="s">
        <v>555</v>
      </c>
      <c r="E112" s="8" t="s">
        <v>661</v>
      </c>
      <c r="F112" s="9" t="s">
        <v>547</v>
      </c>
      <c r="G112" s="7">
        <v>5698</v>
      </c>
    </row>
    <row r="113" spans="1:7" ht="15">
      <c r="A113" s="77" t="s">
        <v>543</v>
      </c>
      <c r="B113" s="8" t="s">
        <v>381</v>
      </c>
      <c r="C113" s="8" t="s">
        <v>572</v>
      </c>
      <c r="D113" s="8" t="s">
        <v>562</v>
      </c>
      <c r="E113" s="8" t="s">
        <v>557</v>
      </c>
      <c r="F113" s="9" t="s">
        <v>533</v>
      </c>
      <c r="G113" s="7">
        <f>G114</f>
        <v>8396</v>
      </c>
    </row>
    <row r="114" spans="1:7" ht="30">
      <c r="A114" s="83" t="s">
        <v>508</v>
      </c>
      <c r="B114" s="8" t="s">
        <v>381</v>
      </c>
      <c r="C114" s="8" t="s">
        <v>572</v>
      </c>
      <c r="D114" s="8" t="s">
        <v>562</v>
      </c>
      <c r="E114" s="8" t="s">
        <v>509</v>
      </c>
      <c r="F114" s="9" t="s">
        <v>533</v>
      </c>
      <c r="G114" s="7">
        <f>G116+G117</f>
        <v>8396</v>
      </c>
    </row>
    <row r="115" spans="1:7" ht="48" customHeight="1">
      <c r="A115" s="77" t="s">
        <v>782</v>
      </c>
      <c r="B115" s="8" t="s">
        <v>381</v>
      </c>
      <c r="C115" s="8" t="s">
        <v>572</v>
      </c>
      <c r="D115" s="8" t="s">
        <v>562</v>
      </c>
      <c r="E115" s="8" t="s">
        <v>631</v>
      </c>
      <c r="F115" s="9" t="s">
        <v>533</v>
      </c>
      <c r="G115" s="7">
        <f>G116</f>
        <v>5006</v>
      </c>
    </row>
    <row r="116" spans="1:7" ht="30">
      <c r="A116" s="75" t="s">
        <v>546</v>
      </c>
      <c r="B116" s="8" t="s">
        <v>381</v>
      </c>
      <c r="C116" s="8" t="s">
        <v>572</v>
      </c>
      <c r="D116" s="8" t="s">
        <v>562</v>
      </c>
      <c r="E116" s="8" t="s">
        <v>631</v>
      </c>
      <c r="F116" s="9" t="s">
        <v>547</v>
      </c>
      <c r="G116" s="7">
        <v>5006</v>
      </c>
    </row>
    <row r="117" spans="1:7" ht="30">
      <c r="A117" s="83" t="s">
        <v>508</v>
      </c>
      <c r="B117" s="8" t="s">
        <v>381</v>
      </c>
      <c r="C117" s="8" t="s">
        <v>572</v>
      </c>
      <c r="D117" s="8" t="s">
        <v>562</v>
      </c>
      <c r="E117" s="8" t="s">
        <v>509</v>
      </c>
      <c r="F117" s="9" t="s">
        <v>533</v>
      </c>
      <c r="G117" s="7">
        <f>G119</f>
        <v>3390</v>
      </c>
    </row>
    <row r="118" spans="1:7" ht="45">
      <c r="A118" s="77" t="s">
        <v>697</v>
      </c>
      <c r="B118" s="8" t="s">
        <v>381</v>
      </c>
      <c r="C118" s="8" t="s">
        <v>572</v>
      </c>
      <c r="D118" s="8" t="s">
        <v>562</v>
      </c>
      <c r="E118" s="8" t="s">
        <v>661</v>
      </c>
      <c r="F118" s="9" t="s">
        <v>533</v>
      </c>
      <c r="G118" s="7">
        <f>G119</f>
        <v>3390</v>
      </c>
    </row>
    <row r="119" spans="1:7" ht="30">
      <c r="A119" s="75" t="s">
        <v>546</v>
      </c>
      <c r="B119" s="8" t="s">
        <v>381</v>
      </c>
      <c r="C119" s="8" t="s">
        <v>572</v>
      </c>
      <c r="D119" s="8" t="s">
        <v>562</v>
      </c>
      <c r="E119" s="8" t="s">
        <v>661</v>
      </c>
      <c r="F119" s="9" t="s">
        <v>547</v>
      </c>
      <c r="G119" s="7">
        <v>3390</v>
      </c>
    </row>
    <row r="120" spans="1:7" ht="15.75" customHeight="1">
      <c r="A120" s="77" t="s">
        <v>384</v>
      </c>
      <c r="B120" s="8" t="s">
        <v>381</v>
      </c>
      <c r="C120" s="8" t="s">
        <v>575</v>
      </c>
      <c r="D120" s="8" t="s">
        <v>554</v>
      </c>
      <c r="E120" s="8" t="s">
        <v>557</v>
      </c>
      <c r="F120" s="9" t="s">
        <v>533</v>
      </c>
      <c r="G120" s="20">
        <f>G121+G125</f>
        <v>3838</v>
      </c>
    </row>
    <row r="121" spans="1:7" ht="15.75" customHeight="1">
      <c r="A121" s="81" t="s">
        <v>446</v>
      </c>
      <c r="B121" s="8" t="s">
        <v>381</v>
      </c>
      <c r="C121" s="8" t="s">
        <v>575</v>
      </c>
      <c r="D121" s="8" t="s">
        <v>555</v>
      </c>
      <c r="E121" s="8" t="s">
        <v>557</v>
      </c>
      <c r="F121" s="9" t="s">
        <v>533</v>
      </c>
      <c r="G121" s="7">
        <f>G122</f>
        <v>781</v>
      </c>
    </row>
    <row r="122" spans="1:7" ht="30" customHeight="1">
      <c r="A122" s="81" t="s">
        <v>602</v>
      </c>
      <c r="B122" s="8" t="s">
        <v>381</v>
      </c>
      <c r="C122" s="8" t="s">
        <v>575</v>
      </c>
      <c r="D122" s="8" t="s">
        <v>555</v>
      </c>
      <c r="E122" s="8" t="s">
        <v>603</v>
      </c>
      <c r="F122" s="9" t="s">
        <v>533</v>
      </c>
      <c r="G122" s="7">
        <f>G123</f>
        <v>781</v>
      </c>
    </row>
    <row r="123" spans="1:7" ht="46.5" customHeight="1">
      <c r="A123" s="81" t="s">
        <v>601</v>
      </c>
      <c r="B123" s="8" t="s">
        <v>381</v>
      </c>
      <c r="C123" s="8" t="s">
        <v>575</v>
      </c>
      <c r="D123" s="8" t="s">
        <v>555</v>
      </c>
      <c r="E123" s="8" t="s">
        <v>604</v>
      </c>
      <c r="F123" s="9" t="s">
        <v>533</v>
      </c>
      <c r="G123" s="7">
        <f>G124</f>
        <v>781</v>
      </c>
    </row>
    <row r="124" spans="1:7" ht="17.25" customHeight="1">
      <c r="A124" s="81" t="s">
        <v>581</v>
      </c>
      <c r="B124" s="8" t="s">
        <v>381</v>
      </c>
      <c r="C124" s="8" t="s">
        <v>575</v>
      </c>
      <c r="D124" s="8" t="s">
        <v>555</v>
      </c>
      <c r="E124" s="8" t="s">
        <v>604</v>
      </c>
      <c r="F124" s="9" t="s">
        <v>395</v>
      </c>
      <c r="G124" s="7">
        <v>781</v>
      </c>
    </row>
    <row r="125" spans="1:7" ht="18" customHeight="1">
      <c r="A125" s="77" t="s">
        <v>448</v>
      </c>
      <c r="B125" s="22" t="s">
        <v>381</v>
      </c>
      <c r="C125" s="8" t="s">
        <v>575</v>
      </c>
      <c r="D125" s="8" t="s">
        <v>558</v>
      </c>
      <c r="E125" s="8" t="s">
        <v>557</v>
      </c>
      <c r="F125" s="8" t="s">
        <v>533</v>
      </c>
      <c r="G125" s="21">
        <f>G133+G129+G131+G126</f>
        <v>3057</v>
      </c>
    </row>
    <row r="126" spans="1:7" ht="18" customHeight="1">
      <c r="A126" s="77" t="s">
        <v>465</v>
      </c>
      <c r="B126" s="22" t="s">
        <v>381</v>
      </c>
      <c r="C126" s="8" t="s">
        <v>575</v>
      </c>
      <c r="D126" s="8" t="s">
        <v>558</v>
      </c>
      <c r="E126" s="8" t="s">
        <v>406</v>
      </c>
      <c r="F126" s="9" t="s">
        <v>533</v>
      </c>
      <c r="G126" s="21">
        <f>G127</f>
        <v>1106</v>
      </c>
    </row>
    <row r="127" spans="1:7" ht="18" customHeight="1">
      <c r="A127" s="77" t="s">
        <v>659</v>
      </c>
      <c r="B127" s="22" t="s">
        <v>381</v>
      </c>
      <c r="C127" s="8" t="s">
        <v>575</v>
      </c>
      <c r="D127" s="8" t="s">
        <v>558</v>
      </c>
      <c r="E127" s="8" t="s">
        <v>570</v>
      </c>
      <c r="F127" s="9" t="s">
        <v>533</v>
      </c>
      <c r="G127" s="21">
        <f>G128</f>
        <v>1106</v>
      </c>
    </row>
    <row r="128" spans="1:7" ht="18" customHeight="1">
      <c r="A128" s="77" t="s">
        <v>548</v>
      </c>
      <c r="B128" s="22" t="s">
        <v>381</v>
      </c>
      <c r="C128" s="8" t="s">
        <v>575</v>
      </c>
      <c r="D128" s="8" t="s">
        <v>558</v>
      </c>
      <c r="E128" s="8" t="s">
        <v>570</v>
      </c>
      <c r="F128" s="9" t="s">
        <v>388</v>
      </c>
      <c r="G128" s="21">
        <v>1106</v>
      </c>
    </row>
    <row r="129" spans="1:7" ht="48.75" customHeight="1">
      <c r="A129" s="95" t="s">
        <v>722</v>
      </c>
      <c r="B129" s="114" t="s">
        <v>381</v>
      </c>
      <c r="C129" s="114" t="s">
        <v>575</v>
      </c>
      <c r="D129" s="114" t="s">
        <v>558</v>
      </c>
      <c r="E129" s="114" t="s">
        <v>711</v>
      </c>
      <c r="F129" s="9" t="s">
        <v>533</v>
      </c>
      <c r="G129" s="21">
        <v>1062</v>
      </c>
    </row>
    <row r="130" spans="1:7" ht="18" customHeight="1">
      <c r="A130" s="95" t="s">
        <v>710</v>
      </c>
      <c r="B130" s="94" t="s">
        <v>381</v>
      </c>
      <c r="C130" s="94" t="s">
        <v>575</v>
      </c>
      <c r="D130" s="94" t="s">
        <v>558</v>
      </c>
      <c r="E130" s="94" t="s">
        <v>711</v>
      </c>
      <c r="F130" s="9" t="s">
        <v>709</v>
      </c>
      <c r="G130" s="21">
        <v>1062</v>
      </c>
    </row>
    <row r="131" spans="1:7" ht="48.75" customHeight="1">
      <c r="A131" s="96" t="s">
        <v>723</v>
      </c>
      <c r="B131" s="22" t="s">
        <v>381</v>
      </c>
      <c r="C131" s="8" t="s">
        <v>575</v>
      </c>
      <c r="D131" s="8" t="s">
        <v>558</v>
      </c>
      <c r="E131" s="8" t="s">
        <v>713</v>
      </c>
      <c r="F131" s="9" t="s">
        <v>533</v>
      </c>
      <c r="G131" s="21">
        <f>G132</f>
        <v>509</v>
      </c>
    </row>
    <row r="132" spans="1:7" ht="33.75" customHeight="1">
      <c r="A132" s="96" t="s">
        <v>712</v>
      </c>
      <c r="B132" s="22" t="s">
        <v>381</v>
      </c>
      <c r="C132" s="8" t="s">
        <v>575</v>
      </c>
      <c r="D132" s="8" t="s">
        <v>558</v>
      </c>
      <c r="E132" s="8" t="s">
        <v>713</v>
      </c>
      <c r="F132" s="9" t="s">
        <v>606</v>
      </c>
      <c r="G132" s="21">
        <v>509</v>
      </c>
    </row>
    <row r="133" spans="1:7" ht="32.25" customHeight="1">
      <c r="A133" s="81" t="s">
        <v>772</v>
      </c>
      <c r="B133" s="8" t="s">
        <v>381</v>
      </c>
      <c r="C133" s="8" t="s">
        <v>575</v>
      </c>
      <c r="D133" s="8" t="s">
        <v>558</v>
      </c>
      <c r="E133" s="8" t="s">
        <v>747</v>
      </c>
      <c r="F133" s="9" t="s">
        <v>533</v>
      </c>
      <c r="G133" s="7">
        <f>G134</f>
        <v>380</v>
      </c>
    </row>
    <row r="134" spans="1:7" ht="19.5" customHeight="1">
      <c r="A134" s="81" t="s">
        <v>605</v>
      </c>
      <c r="B134" s="8" t="s">
        <v>381</v>
      </c>
      <c r="C134" s="8" t="s">
        <v>575</v>
      </c>
      <c r="D134" s="8" t="s">
        <v>558</v>
      </c>
      <c r="E134" s="8" t="s">
        <v>748</v>
      </c>
      <c r="F134" s="9" t="s">
        <v>606</v>
      </c>
      <c r="G134" s="7">
        <v>380</v>
      </c>
    </row>
    <row r="135" spans="1:7" ht="44.25" customHeight="1">
      <c r="A135" s="76" t="s">
        <v>530</v>
      </c>
      <c r="B135" s="15" t="s">
        <v>382</v>
      </c>
      <c r="C135" s="16"/>
      <c r="D135" s="16"/>
      <c r="E135" s="16"/>
      <c r="F135" s="17"/>
      <c r="G135" s="6">
        <f>G136+G151</f>
        <v>9787</v>
      </c>
    </row>
    <row r="136" spans="1:7" ht="15">
      <c r="A136" s="77" t="s">
        <v>397</v>
      </c>
      <c r="B136" s="8" t="s">
        <v>382</v>
      </c>
      <c r="C136" s="8" t="s">
        <v>555</v>
      </c>
      <c r="D136" s="8" t="s">
        <v>554</v>
      </c>
      <c r="E136" s="8" t="s">
        <v>557</v>
      </c>
      <c r="F136" s="9" t="s">
        <v>533</v>
      </c>
      <c r="G136" s="7">
        <f>G137+G143</f>
        <v>9731</v>
      </c>
    </row>
    <row r="137" spans="1:7" ht="63" customHeight="1">
      <c r="A137" s="77" t="s">
        <v>538</v>
      </c>
      <c r="B137" s="8" t="s">
        <v>382</v>
      </c>
      <c r="C137" s="8" t="s">
        <v>555</v>
      </c>
      <c r="D137" s="8" t="s">
        <v>576</v>
      </c>
      <c r="E137" s="8" t="s">
        <v>557</v>
      </c>
      <c r="F137" s="9" t="s">
        <v>533</v>
      </c>
      <c r="G137" s="11">
        <f>G138+G141</f>
        <v>8085</v>
      </c>
    </row>
    <row r="138" spans="1:7" ht="77.25" customHeight="1">
      <c r="A138" s="75" t="s">
        <v>550</v>
      </c>
      <c r="B138" s="8" t="s">
        <v>382</v>
      </c>
      <c r="C138" s="8" t="s">
        <v>555</v>
      </c>
      <c r="D138" s="8" t="s">
        <v>576</v>
      </c>
      <c r="E138" s="8" t="s">
        <v>559</v>
      </c>
      <c r="F138" s="9" t="s">
        <v>533</v>
      </c>
      <c r="G138" s="11">
        <f>G139</f>
        <v>7744</v>
      </c>
    </row>
    <row r="139" spans="1:7" ht="18.75" customHeight="1">
      <c r="A139" s="75" t="s">
        <v>399</v>
      </c>
      <c r="B139" s="8" t="s">
        <v>382</v>
      </c>
      <c r="C139" s="8" t="s">
        <v>555</v>
      </c>
      <c r="D139" s="8" t="s">
        <v>576</v>
      </c>
      <c r="E139" s="8" t="s">
        <v>560</v>
      </c>
      <c r="F139" s="9" t="s">
        <v>533</v>
      </c>
      <c r="G139" s="11">
        <f>G140</f>
        <v>7744</v>
      </c>
    </row>
    <row r="140" spans="1:7" ht="30">
      <c r="A140" s="78" t="s">
        <v>549</v>
      </c>
      <c r="B140" s="8" t="s">
        <v>382</v>
      </c>
      <c r="C140" s="8" t="s">
        <v>555</v>
      </c>
      <c r="D140" s="8" t="s">
        <v>576</v>
      </c>
      <c r="E140" s="8" t="s">
        <v>560</v>
      </c>
      <c r="F140" s="9" t="s">
        <v>547</v>
      </c>
      <c r="G140" s="11">
        <v>7744</v>
      </c>
    </row>
    <row r="141" spans="1:7" ht="60">
      <c r="A141" s="78" t="s">
        <v>784</v>
      </c>
      <c r="B141" s="8" t="s">
        <v>382</v>
      </c>
      <c r="C141" s="8" t="s">
        <v>555</v>
      </c>
      <c r="D141" s="8" t="s">
        <v>576</v>
      </c>
      <c r="E141" s="8" t="s">
        <v>801</v>
      </c>
      <c r="F141" s="9" t="s">
        <v>533</v>
      </c>
      <c r="G141" s="11">
        <v>341</v>
      </c>
    </row>
    <row r="142" spans="1:7" ht="30">
      <c r="A142" s="78" t="s">
        <v>549</v>
      </c>
      <c r="B142" s="8" t="s">
        <v>382</v>
      </c>
      <c r="C142" s="8" t="s">
        <v>555</v>
      </c>
      <c r="D142" s="8" t="s">
        <v>576</v>
      </c>
      <c r="E142" s="8" t="s">
        <v>801</v>
      </c>
      <c r="F142" s="9" t="s">
        <v>547</v>
      </c>
      <c r="G142" s="11">
        <v>341</v>
      </c>
    </row>
    <row r="143" spans="1:7" ht="31.5" customHeight="1">
      <c r="A143" s="75" t="s">
        <v>466</v>
      </c>
      <c r="B143" s="8" t="s">
        <v>382</v>
      </c>
      <c r="C143" s="8" t="s">
        <v>555</v>
      </c>
      <c r="D143" s="8" t="s">
        <v>577</v>
      </c>
      <c r="E143" s="8" t="s">
        <v>557</v>
      </c>
      <c r="F143" s="9" t="s">
        <v>533</v>
      </c>
      <c r="G143" s="11">
        <f>G144</f>
        <v>1646</v>
      </c>
    </row>
    <row r="144" spans="1:7" ht="32.25" customHeight="1">
      <c r="A144" s="75" t="s">
        <v>528</v>
      </c>
      <c r="B144" s="8" t="s">
        <v>382</v>
      </c>
      <c r="C144" s="8" t="s">
        <v>555</v>
      </c>
      <c r="D144" s="8" t="s">
        <v>577</v>
      </c>
      <c r="E144" s="8" t="s">
        <v>409</v>
      </c>
      <c r="F144" s="9" t="s">
        <v>533</v>
      </c>
      <c r="G144" s="11">
        <f>G145</f>
        <v>1646</v>
      </c>
    </row>
    <row r="145" spans="1:7" ht="30.75" customHeight="1">
      <c r="A145" s="77" t="s">
        <v>467</v>
      </c>
      <c r="B145" s="8" t="s">
        <v>382</v>
      </c>
      <c r="C145" s="8" t="s">
        <v>555</v>
      </c>
      <c r="D145" s="8" t="s">
        <v>577</v>
      </c>
      <c r="E145" s="8" t="s">
        <v>578</v>
      </c>
      <c r="F145" s="9" t="s">
        <v>533</v>
      </c>
      <c r="G145" s="11">
        <f>G150</f>
        <v>1646</v>
      </c>
    </row>
    <row r="146" spans="1:7" ht="20.25" customHeight="1" hidden="1">
      <c r="A146" s="84"/>
      <c r="B146" s="31"/>
      <c r="C146" s="31"/>
      <c r="D146" s="31"/>
      <c r="E146" s="31"/>
      <c r="F146" s="31"/>
      <c r="G146" s="5"/>
    </row>
    <row r="147" spans="1:7" ht="33.75" customHeight="1" hidden="1">
      <c r="A147" s="84"/>
      <c r="B147" s="31"/>
      <c r="C147" s="31"/>
      <c r="D147" s="31"/>
      <c r="E147" s="31"/>
      <c r="F147" s="31"/>
      <c r="G147" s="5"/>
    </row>
    <row r="148" spans="1:7" ht="47.25" customHeight="1" hidden="1">
      <c r="A148" s="80" t="s">
        <v>504</v>
      </c>
      <c r="B148" s="8" t="s">
        <v>382</v>
      </c>
      <c r="C148" s="8" t="s">
        <v>400</v>
      </c>
      <c r="D148" s="8" t="s">
        <v>407</v>
      </c>
      <c r="E148" s="8" t="s">
        <v>503</v>
      </c>
      <c r="F148" s="14">
        <v>520</v>
      </c>
      <c r="G148" s="11">
        <v>40613</v>
      </c>
    </row>
    <row r="149" spans="1:7" ht="49.5" customHeight="1" hidden="1">
      <c r="A149" s="80" t="s">
        <v>505</v>
      </c>
      <c r="B149" s="8" t="s">
        <v>382</v>
      </c>
      <c r="C149" s="8" t="s">
        <v>400</v>
      </c>
      <c r="D149" s="8" t="s">
        <v>407</v>
      </c>
      <c r="E149" s="8" t="s">
        <v>503</v>
      </c>
      <c r="F149" s="14">
        <v>520</v>
      </c>
      <c r="G149" s="11">
        <v>-40613</v>
      </c>
    </row>
    <row r="150" spans="1:7" ht="15" customHeight="1">
      <c r="A150" s="80" t="s">
        <v>551</v>
      </c>
      <c r="B150" s="8" t="s">
        <v>382</v>
      </c>
      <c r="C150" s="8" t="s">
        <v>555</v>
      </c>
      <c r="D150" s="8" t="s">
        <v>577</v>
      </c>
      <c r="E150" s="8" t="s">
        <v>578</v>
      </c>
      <c r="F150" s="9" t="s">
        <v>388</v>
      </c>
      <c r="G150" s="11">
        <v>1646</v>
      </c>
    </row>
    <row r="151" spans="1:7" ht="15" customHeight="1">
      <c r="A151" s="77" t="s">
        <v>384</v>
      </c>
      <c r="B151" s="8" t="s">
        <v>382</v>
      </c>
      <c r="C151" s="8" t="s">
        <v>555</v>
      </c>
      <c r="D151" s="8" t="s">
        <v>579</v>
      </c>
      <c r="E151" s="8" t="s">
        <v>557</v>
      </c>
      <c r="F151" s="9" t="s">
        <v>533</v>
      </c>
      <c r="G151" s="7">
        <f>G152</f>
        <v>56</v>
      </c>
    </row>
    <row r="152" spans="1:7" ht="15" customHeight="1">
      <c r="A152" s="81" t="s">
        <v>589</v>
      </c>
      <c r="B152" s="8" t="s">
        <v>382</v>
      </c>
      <c r="C152" s="8" t="s">
        <v>555</v>
      </c>
      <c r="D152" s="8" t="s">
        <v>579</v>
      </c>
      <c r="E152" s="8" t="s">
        <v>557</v>
      </c>
      <c r="F152" s="9" t="s">
        <v>533</v>
      </c>
      <c r="G152" s="7">
        <f>G153</f>
        <v>56</v>
      </c>
    </row>
    <row r="153" spans="1:7" ht="63" customHeight="1">
      <c r="A153" s="182" t="s">
        <v>761</v>
      </c>
      <c r="B153" s="22" t="s">
        <v>382</v>
      </c>
      <c r="C153" s="8" t="s">
        <v>555</v>
      </c>
      <c r="D153" s="8" t="s">
        <v>579</v>
      </c>
      <c r="E153" s="8" t="s">
        <v>762</v>
      </c>
      <c r="F153" s="9" t="s">
        <v>533</v>
      </c>
      <c r="G153" s="11">
        <f>G154</f>
        <v>56</v>
      </c>
    </row>
    <row r="154" spans="1:7" ht="30.75" customHeight="1">
      <c r="A154" s="75" t="s">
        <v>549</v>
      </c>
      <c r="B154" s="22" t="s">
        <v>382</v>
      </c>
      <c r="C154" s="8" t="s">
        <v>555</v>
      </c>
      <c r="D154" s="8" t="s">
        <v>579</v>
      </c>
      <c r="E154" s="8" t="s">
        <v>762</v>
      </c>
      <c r="F154" s="9" t="s">
        <v>547</v>
      </c>
      <c r="G154" s="11">
        <v>56</v>
      </c>
    </row>
    <row r="155" spans="1:7" ht="28.5" customHeight="1">
      <c r="A155" s="76" t="s">
        <v>512</v>
      </c>
      <c r="B155" s="15" t="s">
        <v>383</v>
      </c>
      <c r="C155" s="16"/>
      <c r="D155" s="16"/>
      <c r="E155" s="16"/>
      <c r="F155" s="17"/>
      <c r="G155" s="12">
        <f>G156+G170+G164</f>
        <v>17062</v>
      </c>
    </row>
    <row r="156" spans="1:7" ht="15">
      <c r="A156" s="77" t="s">
        <v>397</v>
      </c>
      <c r="B156" s="8" t="s">
        <v>383</v>
      </c>
      <c r="C156" s="8" t="s">
        <v>555</v>
      </c>
      <c r="D156" s="8" t="s">
        <v>554</v>
      </c>
      <c r="E156" s="8" t="s">
        <v>557</v>
      </c>
      <c r="F156" s="9" t="s">
        <v>533</v>
      </c>
      <c r="G156" s="11">
        <f>G157</f>
        <v>9717</v>
      </c>
    </row>
    <row r="157" spans="1:7" ht="15">
      <c r="A157" s="77" t="s">
        <v>412</v>
      </c>
      <c r="B157" s="8" t="s">
        <v>383</v>
      </c>
      <c r="C157" s="8" t="s">
        <v>555</v>
      </c>
      <c r="D157" s="8" t="s">
        <v>579</v>
      </c>
      <c r="E157" s="8" t="s">
        <v>557</v>
      </c>
      <c r="F157" s="9" t="s">
        <v>533</v>
      </c>
      <c r="G157" s="11">
        <f>G158+G161</f>
        <v>9717</v>
      </c>
    </row>
    <row r="158" spans="1:7" ht="75.75" customHeight="1">
      <c r="A158" s="75" t="s">
        <v>550</v>
      </c>
      <c r="B158" s="8" t="s">
        <v>383</v>
      </c>
      <c r="C158" s="8" t="s">
        <v>555</v>
      </c>
      <c r="D158" s="8" t="s">
        <v>579</v>
      </c>
      <c r="E158" s="8" t="s">
        <v>559</v>
      </c>
      <c r="F158" s="9" t="s">
        <v>533</v>
      </c>
      <c r="G158" s="11">
        <f>G159</f>
        <v>8674</v>
      </c>
    </row>
    <row r="159" spans="1:7" ht="15">
      <c r="A159" s="75" t="s">
        <v>399</v>
      </c>
      <c r="B159" s="8" t="s">
        <v>383</v>
      </c>
      <c r="C159" s="8" t="s">
        <v>555</v>
      </c>
      <c r="D159" s="8" t="s">
        <v>579</v>
      </c>
      <c r="E159" s="8" t="s">
        <v>560</v>
      </c>
      <c r="F159" s="9" t="s">
        <v>533</v>
      </c>
      <c r="G159" s="11">
        <f>G160</f>
        <v>8674</v>
      </c>
    </row>
    <row r="160" spans="1:7" ht="33" customHeight="1">
      <c r="A160" s="78" t="s">
        <v>549</v>
      </c>
      <c r="B160" s="8" t="s">
        <v>383</v>
      </c>
      <c r="C160" s="8" t="s">
        <v>555</v>
      </c>
      <c r="D160" s="8" t="s">
        <v>579</v>
      </c>
      <c r="E160" s="8" t="s">
        <v>560</v>
      </c>
      <c r="F160" s="9" t="s">
        <v>547</v>
      </c>
      <c r="G160" s="11">
        <v>8674</v>
      </c>
    </row>
    <row r="161" spans="1:7" ht="47.25" customHeight="1">
      <c r="A161" s="75" t="s">
        <v>607</v>
      </c>
      <c r="B161" s="22" t="s">
        <v>383</v>
      </c>
      <c r="C161" s="8" t="s">
        <v>555</v>
      </c>
      <c r="D161" s="8" t="s">
        <v>579</v>
      </c>
      <c r="E161" s="8" t="s">
        <v>608</v>
      </c>
      <c r="F161" s="9" t="s">
        <v>533</v>
      </c>
      <c r="G161" s="11">
        <f>G162</f>
        <v>1043</v>
      </c>
    </row>
    <row r="162" spans="1:7" ht="17.25" customHeight="1">
      <c r="A162" s="77" t="s">
        <v>496</v>
      </c>
      <c r="B162" s="22" t="s">
        <v>383</v>
      </c>
      <c r="C162" s="8" t="s">
        <v>555</v>
      </c>
      <c r="D162" s="8" t="s">
        <v>579</v>
      </c>
      <c r="E162" s="8" t="s">
        <v>609</v>
      </c>
      <c r="F162" s="9" t="s">
        <v>533</v>
      </c>
      <c r="G162" s="11">
        <f>G163</f>
        <v>1043</v>
      </c>
    </row>
    <row r="163" spans="1:7" ht="32.25" customHeight="1">
      <c r="A163" s="78" t="s">
        <v>549</v>
      </c>
      <c r="B163" s="8" t="s">
        <v>383</v>
      </c>
      <c r="C163" s="8" t="s">
        <v>555</v>
      </c>
      <c r="D163" s="8" t="s">
        <v>579</v>
      </c>
      <c r="E163" s="8" t="s">
        <v>609</v>
      </c>
      <c r="F163" s="9" t="s">
        <v>547</v>
      </c>
      <c r="G163" s="11">
        <v>1043</v>
      </c>
    </row>
    <row r="164" spans="1:7" ht="32.25" customHeight="1">
      <c r="A164" s="77" t="s">
        <v>386</v>
      </c>
      <c r="B164" s="192" t="s">
        <v>383</v>
      </c>
      <c r="C164" s="192" t="s">
        <v>574</v>
      </c>
      <c r="D164" s="192" t="s">
        <v>554</v>
      </c>
      <c r="E164" s="8" t="s">
        <v>557</v>
      </c>
      <c r="F164" s="192" t="s">
        <v>533</v>
      </c>
      <c r="G164" s="20">
        <f>G165+G168</f>
        <v>135</v>
      </c>
    </row>
    <row r="165" spans="1:7" ht="32.25" customHeight="1">
      <c r="A165" s="190" t="s">
        <v>506</v>
      </c>
      <c r="B165" s="192" t="s">
        <v>383</v>
      </c>
      <c r="C165" s="192" t="s">
        <v>574</v>
      </c>
      <c r="D165" s="192" t="s">
        <v>574</v>
      </c>
      <c r="E165" s="8" t="s">
        <v>557</v>
      </c>
      <c r="F165" s="192" t="s">
        <v>533</v>
      </c>
      <c r="G165" s="11">
        <f>G166</f>
        <v>123</v>
      </c>
    </row>
    <row r="166" spans="1:7" ht="42" customHeight="1">
      <c r="A166" s="190" t="s">
        <v>818</v>
      </c>
      <c r="B166" s="192" t="s">
        <v>383</v>
      </c>
      <c r="C166" s="192" t="s">
        <v>574</v>
      </c>
      <c r="D166" s="192" t="s">
        <v>574</v>
      </c>
      <c r="E166" s="192" t="s">
        <v>819</v>
      </c>
      <c r="F166" s="192" t="s">
        <v>533</v>
      </c>
      <c r="G166" s="11">
        <f>G167</f>
        <v>123</v>
      </c>
    </row>
    <row r="167" spans="1:7" ht="26.25" customHeight="1">
      <c r="A167" s="190" t="s">
        <v>817</v>
      </c>
      <c r="B167" s="192" t="s">
        <v>383</v>
      </c>
      <c r="C167" s="192" t="s">
        <v>574</v>
      </c>
      <c r="D167" s="192" t="s">
        <v>574</v>
      </c>
      <c r="E167" s="192" t="s">
        <v>819</v>
      </c>
      <c r="F167" s="192" t="s">
        <v>816</v>
      </c>
      <c r="G167" s="11">
        <v>123</v>
      </c>
    </row>
    <row r="168" spans="1:7" ht="61.5" customHeight="1">
      <c r="A168" s="187" t="s">
        <v>822</v>
      </c>
      <c r="B168" s="189" t="s">
        <v>383</v>
      </c>
      <c r="C168" s="192" t="s">
        <v>574</v>
      </c>
      <c r="D168" s="192" t="s">
        <v>574</v>
      </c>
      <c r="E168" s="192" t="s">
        <v>826</v>
      </c>
      <c r="F168" s="192" t="s">
        <v>533</v>
      </c>
      <c r="G168" s="194" t="str">
        <f>G169</f>
        <v>12</v>
      </c>
    </row>
    <row r="169" spans="1:7" ht="32.25" customHeight="1">
      <c r="A169" s="187" t="s">
        <v>546</v>
      </c>
      <c r="B169" s="189" t="s">
        <v>383</v>
      </c>
      <c r="C169" s="192" t="s">
        <v>574</v>
      </c>
      <c r="D169" s="192" t="s">
        <v>574</v>
      </c>
      <c r="E169" s="192" t="s">
        <v>826</v>
      </c>
      <c r="F169" s="192" t="s">
        <v>547</v>
      </c>
      <c r="G169" s="194" t="s">
        <v>569</v>
      </c>
    </row>
    <row r="170" spans="1:7" ht="15">
      <c r="A170" s="77" t="s">
        <v>384</v>
      </c>
      <c r="B170" s="8" t="s">
        <v>383</v>
      </c>
      <c r="C170" s="8" t="s">
        <v>575</v>
      </c>
      <c r="D170" s="8" t="s">
        <v>554</v>
      </c>
      <c r="E170" s="8" t="s">
        <v>557</v>
      </c>
      <c r="F170" s="9" t="s">
        <v>533</v>
      </c>
      <c r="G170" s="7">
        <f>G171</f>
        <v>7210</v>
      </c>
    </row>
    <row r="171" spans="1:7" ht="15">
      <c r="A171" s="81" t="s">
        <v>589</v>
      </c>
      <c r="B171" s="8" t="s">
        <v>383</v>
      </c>
      <c r="C171" s="8" t="s">
        <v>575</v>
      </c>
      <c r="D171" s="8" t="s">
        <v>558</v>
      </c>
      <c r="E171" s="8" t="s">
        <v>557</v>
      </c>
      <c r="F171" s="9" t="s">
        <v>533</v>
      </c>
      <c r="G171" s="7">
        <f>G172+G174+G175</f>
        <v>7210</v>
      </c>
    </row>
    <row r="172" spans="1:7" ht="96.75" customHeight="1">
      <c r="A172" s="77" t="s">
        <v>807</v>
      </c>
      <c r="B172" s="8" t="s">
        <v>383</v>
      </c>
      <c r="C172" s="8" t="s">
        <v>575</v>
      </c>
      <c r="D172" s="8" t="s">
        <v>558</v>
      </c>
      <c r="E172" s="8" t="s">
        <v>740</v>
      </c>
      <c r="F172" s="9" t="s">
        <v>533</v>
      </c>
      <c r="G172" s="7">
        <f>G173</f>
        <v>4470</v>
      </c>
    </row>
    <row r="173" spans="1:7" ht="15">
      <c r="A173" s="77" t="s">
        <v>581</v>
      </c>
      <c r="B173" s="8" t="s">
        <v>383</v>
      </c>
      <c r="C173" s="8" t="s">
        <v>575</v>
      </c>
      <c r="D173" s="8" t="s">
        <v>558</v>
      </c>
      <c r="E173" s="8" t="s">
        <v>740</v>
      </c>
      <c r="F173" s="9" t="s">
        <v>395</v>
      </c>
      <c r="G173" s="7">
        <v>4470</v>
      </c>
    </row>
    <row r="174" spans="1:7" ht="105" customHeight="1">
      <c r="A174" s="77" t="s">
        <v>803</v>
      </c>
      <c r="B174" s="8" t="s">
        <v>383</v>
      </c>
      <c r="C174" s="8" t="s">
        <v>575</v>
      </c>
      <c r="D174" s="8" t="s">
        <v>558</v>
      </c>
      <c r="E174" s="8" t="s">
        <v>760</v>
      </c>
      <c r="F174" s="9" t="s">
        <v>395</v>
      </c>
      <c r="G174" s="7">
        <v>37</v>
      </c>
    </row>
    <row r="175" spans="1:7" ht="98.25" customHeight="1">
      <c r="A175" s="77" t="s">
        <v>802</v>
      </c>
      <c r="B175" s="8" t="s">
        <v>383</v>
      </c>
      <c r="C175" s="8" t="s">
        <v>575</v>
      </c>
      <c r="D175" s="8" t="s">
        <v>558</v>
      </c>
      <c r="E175" s="8" t="s">
        <v>760</v>
      </c>
      <c r="F175" s="9" t="s">
        <v>395</v>
      </c>
      <c r="G175" s="7">
        <v>2703</v>
      </c>
    </row>
    <row r="176" spans="1:7" ht="41.25" customHeight="1">
      <c r="A176" s="76" t="s">
        <v>820</v>
      </c>
      <c r="B176" s="15" t="s">
        <v>811</v>
      </c>
      <c r="C176" s="183"/>
      <c r="D176" s="183"/>
      <c r="E176" s="183"/>
      <c r="F176" s="184"/>
      <c r="G176" s="6">
        <f>G177</f>
        <v>440</v>
      </c>
    </row>
    <row r="177" spans="1:7" ht="29.25" customHeight="1">
      <c r="A177" s="77" t="s">
        <v>397</v>
      </c>
      <c r="B177" s="16" t="s">
        <v>811</v>
      </c>
      <c r="C177" s="8" t="s">
        <v>555</v>
      </c>
      <c r="D177" s="8" t="s">
        <v>554</v>
      </c>
      <c r="E177" s="183"/>
      <c r="F177" s="184"/>
      <c r="G177" s="7">
        <f>G178</f>
        <v>440</v>
      </c>
    </row>
    <row r="178" spans="1:7" ht="57.75" customHeight="1">
      <c r="A178" s="77" t="s">
        <v>538</v>
      </c>
      <c r="B178" s="8" t="s">
        <v>811</v>
      </c>
      <c r="C178" s="8" t="s">
        <v>555</v>
      </c>
      <c r="D178" s="8" t="s">
        <v>576</v>
      </c>
      <c r="E178" s="8" t="s">
        <v>557</v>
      </c>
      <c r="F178" s="9" t="s">
        <v>533</v>
      </c>
      <c r="G178" s="11">
        <f>G179</f>
        <v>440</v>
      </c>
    </row>
    <row r="179" spans="1:7" ht="75.75" customHeight="1">
      <c r="A179" s="75" t="s">
        <v>550</v>
      </c>
      <c r="B179" s="8" t="s">
        <v>811</v>
      </c>
      <c r="C179" s="8" t="s">
        <v>555</v>
      </c>
      <c r="D179" s="8" t="s">
        <v>576</v>
      </c>
      <c r="E179" s="8" t="s">
        <v>559</v>
      </c>
      <c r="F179" s="9" t="s">
        <v>533</v>
      </c>
      <c r="G179" s="11">
        <f>G180+G182</f>
        <v>440</v>
      </c>
    </row>
    <row r="180" spans="1:7" ht="31.5" customHeight="1">
      <c r="A180" s="75" t="s">
        <v>399</v>
      </c>
      <c r="B180" s="8" t="s">
        <v>811</v>
      </c>
      <c r="C180" s="8" t="s">
        <v>555</v>
      </c>
      <c r="D180" s="8" t="s">
        <v>576</v>
      </c>
      <c r="E180" s="8" t="s">
        <v>560</v>
      </c>
      <c r="F180" s="9" t="s">
        <v>533</v>
      </c>
      <c r="G180" s="11">
        <v>307</v>
      </c>
    </row>
    <row r="181" spans="1:7" ht="39.75" customHeight="1">
      <c r="A181" s="78" t="s">
        <v>549</v>
      </c>
      <c r="B181" s="8" t="s">
        <v>811</v>
      </c>
      <c r="C181" s="8" t="s">
        <v>555</v>
      </c>
      <c r="D181" s="8" t="s">
        <v>576</v>
      </c>
      <c r="E181" s="8" t="s">
        <v>560</v>
      </c>
      <c r="F181" s="9" t="s">
        <v>547</v>
      </c>
      <c r="G181" s="11">
        <v>307</v>
      </c>
    </row>
    <row r="182" spans="1:7" ht="44.25" customHeight="1">
      <c r="A182" s="79" t="s">
        <v>679</v>
      </c>
      <c r="B182" s="66" t="s">
        <v>811</v>
      </c>
      <c r="C182" s="48" t="s">
        <v>555</v>
      </c>
      <c r="D182" s="48" t="s">
        <v>576</v>
      </c>
      <c r="E182" s="48" t="s">
        <v>790</v>
      </c>
      <c r="F182" s="48" t="s">
        <v>533</v>
      </c>
      <c r="G182" s="67">
        <f>G183</f>
        <v>133</v>
      </c>
    </row>
    <row r="183" spans="1:7" ht="43.5" customHeight="1">
      <c r="A183" s="79" t="s">
        <v>549</v>
      </c>
      <c r="B183" s="66" t="s">
        <v>811</v>
      </c>
      <c r="C183" s="48" t="s">
        <v>555</v>
      </c>
      <c r="D183" s="48" t="s">
        <v>576</v>
      </c>
      <c r="E183" s="48" t="s">
        <v>790</v>
      </c>
      <c r="F183" s="48" t="s">
        <v>547</v>
      </c>
      <c r="G183" s="67">
        <v>133</v>
      </c>
    </row>
    <row r="184" spans="1:7" ht="42.75">
      <c r="A184" s="76" t="s">
        <v>668</v>
      </c>
      <c r="B184" s="58" t="s">
        <v>669</v>
      </c>
      <c r="C184" s="50"/>
      <c r="D184" s="50"/>
      <c r="E184" s="51"/>
      <c r="F184" s="9"/>
      <c r="G184" s="13">
        <f>G185+G203+G246+G252</f>
        <v>269574</v>
      </c>
    </row>
    <row r="185" spans="1:7" ht="15">
      <c r="A185" s="77" t="s">
        <v>455</v>
      </c>
      <c r="B185" s="8" t="s">
        <v>669</v>
      </c>
      <c r="C185" s="8" t="s">
        <v>563</v>
      </c>
      <c r="D185" s="8" t="s">
        <v>554</v>
      </c>
      <c r="E185" s="8" t="s">
        <v>557</v>
      </c>
      <c r="F185" s="9" t="s">
        <v>533</v>
      </c>
      <c r="G185" s="7">
        <f>G186+G189+G197</f>
        <v>26367</v>
      </c>
    </row>
    <row r="186" spans="1:7" ht="15">
      <c r="A186" s="77" t="s">
        <v>687</v>
      </c>
      <c r="B186" s="23" t="s">
        <v>669</v>
      </c>
      <c r="C186" s="23" t="s">
        <v>563</v>
      </c>
      <c r="D186" s="23" t="s">
        <v>553</v>
      </c>
      <c r="E186" s="23" t="s">
        <v>557</v>
      </c>
      <c r="F186" s="73" t="s">
        <v>533</v>
      </c>
      <c r="G186" s="7">
        <f>G187</f>
        <v>300</v>
      </c>
    </row>
    <row r="187" spans="1:7" ht="30">
      <c r="A187" s="77" t="s">
        <v>688</v>
      </c>
      <c r="B187" s="23" t="s">
        <v>669</v>
      </c>
      <c r="C187" s="23" t="s">
        <v>563</v>
      </c>
      <c r="D187" s="23" t="s">
        <v>553</v>
      </c>
      <c r="E187" s="23" t="s">
        <v>689</v>
      </c>
      <c r="F187" s="73" t="s">
        <v>533</v>
      </c>
      <c r="G187" s="7">
        <f>G188</f>
        <v>300</v>
      </c>
    </row>
    <row r="188" spans="1:7" ht="33" customHeight="1">
      <c r="A188" s="77" t="s">
        <v>690</v>
      </c>
      <c r="B188" s="23" t="s">
        <v>669</v>
      </c>
      <c r="C188" s="23" t="s">
        <v>563</v>
      </c>
      <c r="D188" s="23" t="s">
        <v>553</v>
      </c>
      <c r="E188" s="23" t="s">
        <v>689</v>
      </c>
      <c r="F188" s="73" t="s">
        <v>547</v>
      </c>
      <c r="G188" s="7">
        <v>300</v>
      </c>
    </row>
    <row r="189" spans="1:7" ht="33" customHeight="1">
      <c r="A189" s="77" t="s">
        <v>791</v>
      </c>
      <c r="B189" s="23" t="s">
        <v>669</v>
      </c>
      <c r="C189" s="23" t="s">
        <v>563</v>
      </c>
      <c r="D189" s="23" t="s">
        <v>562</v>
      </c>
      <c r="E189" s="23" t="s">
        <v>557</v>
      </c>
      <c r="F189" s="73" t="s">
        <v>533</v>
      </c>
      <c r="G189" s="7">
        <f>G190+G192+G194</f>
        <v>13319</v>
      </c>
    </row>
    <row r="190" spans="1:7" ht="33" customHeight="1">
      <c r="A190" s="77" t="s">
        <v>792</v>
      </c>
      <c r="B190" s="23" t="s">
        <v>669</v>
      </c>
      <c r="C190" s="23" t="s">
        <v>563</v>
      </c>
      <c r="D190" s="23" t="s">
        <v>562</v>
      </c>
      <c r="E190" s="23" t="s">
        <v>793</v>
      </c>
      <c r="F190" s="73" t="s">
        <v>533</v>
      </c>
      <c r="G190" s="7">
        <f>G191</f>
        <v>9089</v>
      </c>
    </row>
    <row r="191" spans="1:7" ht="33" customHeight="1">
      <c r="A191" s="77" t="s">
        <v>551</v>
      </c>
      <c r="B191" s="23" t="s">
        <v>669</v>
      </c>
      <c r="C191" s="23" t="s">
        <v>563</v>
      </c>
      <c r="D191" s="23" t="s">
        <v>562</v>
      </c>
      <c r="E191" s="23" t="s">
        <v>793</v>
      </c>
      <c r="F191" s="73" t="s">
        <v>388</v>
      </c>
      <c r="G191" s="7">
        <v>9089</v>
      </c>
    </row>
    <row r="192" spans="1:7" ht="45.75" customHeight="1">
      <c r="A192" s="77" t="s">
        <v>796</v>
      </c>
      <c r="B192" s="23" t="s">
        <v>669</v>
      </c>
      <c r="C192" s="23" t="s">
        <v>563</v>
      </c>
      <c r="D192" s="23" t="s">
        <v>562</v>
      </c>
      <c r="E192" s="23" t="s">
        <v>794</v>
      </c>
      <c r="F192" s="73" t="s">
        <v>533</v>
      </c>
      <c r="G192" s="7">
        <f>G193</f>
        <v>3895</v>
      </c>
    </row>
    <row r="193" spans="1:7" ht="33" customHeight="1">
      <c r="A193" s="77" t="s">
        <v>551</v>
      </c>
      <c r="B193" s="23" t="s">
        <v>669</v>
      </c>
      <c r="C193" s="23" t="s">
        <v>563</v>
      </c>
      <c r="D193" s="23" t="s">
        <v>562</v>
      </c>
      <c r="E193" s="23" t="s">
        <v>794</v>
      </c>
      <c r="F193" s="73" t="s">
        <v>388</v>
      </c>
      <c r="G193" s="7">
        <v>3895</v>
      </c>
    </row>
    <row r="194" spans="1:7" ht="33" customHeight="1">
      <c r="A194" s="86" t="s">
        <v>508</v>
      </c>
      <c r="B194" s="64" t="s">
        <v>669</v>
      </c>
      <c r="C194" s="64" t="s">
        <v>563</v>
      </c>
      <c r="D194" s="64" t="s">
        <v>562</v>
      </c>
      <c r="E194" s="64" t="s">
        <v>509</v>
      </c>
      <c r="F194" s="65" t="s">
        <v>533</v>
      </c>
      <c r="G194" s="59">
        <f>G195</f>
        <v>335</v>
      </c>
    </row>
    <row r="195" spans="1:7" ht="33" customHeight="1">
      <c r="A195" s="77" t="s">
        <v>775</v>
      </c>
      <c r="B195" s="180" t="s">
        <v>669</v>
      </c>
      <c r="C195" s="180" t="s">
        <v>563</v>
      </c>
      <c r="D195" s="180" t="s">
        <v>562</v>
      </c>
      <c r="E195" s="180" t="s">
        <v>640</v>
      </c>
      <c r="F195" s="181" t="s">
        <v>533</v>
      </c>
      <c r="G195" s="59">
        <f>G196</f>
        <v>335</v>
      </c>
    </row>
    <row r="196" spans="1:7" ht="33" customHeight="1">
      <c r="A196" s="87" t="s">
        <v>546</v>
      </c>
      <c r="B196" s="180" t="s">
        <v>669</v>
      </c>
      <c r="C196" s="180" t="s">
        <v>563</v>
      </c>
      <c r="D196" s="180" t="s">
        <v>562</v>
      </c>
      <c r="E196" s="180" t="s">
        <v>640</v>
      </c>
      <c r="F196" s="73" t="s">
        <v>547</v>
      </c>
      <c r="G196" s="7">
        <v>335</v>
      </c>
    </row>
    <row r="197" spans="1:7" ht="21" customHeight="1">
      <c r="A197" s="85" t="s">
        <v>622</v>
      </c>
      <c r="B197" s="62" t="s">
        <v>669</v>
      </c>
      <c r="C197" s="62" t="s">
        <v>563</v>
      </c>
      <c r="D197" s="62" t="s">
        <v>572</v>
      </c>
      <c r="E197" s="8" t="s">
        <v>557</v>
      </c>
      <c r="F197" s="62" t="s">
        <v>533</v>
      </c>
      <c r="G197" s="59">
        <f>G198+G200</f>
        <v>12748</v>
      </c>
    </row>
    <row r="198" spans="1:7" ht="30">
      <c r="A198" s="85" t="s">
        <v>624</v>
      </c>
      <c r="B198" s="62" t="s">
        <v>669</v>
      </c>
      <c r="C198" s="62" t="s">
        <v>563</v>
      </c>
      <c r="D198" s="62" t="s">
        <v>572</v>
      </c>
      <c r="E198" s="63" t="s">
        <v>648</v>
      </c>
      <c r="F198" s="62" t="s">
        <v>533</v>
      </c>
      <c r="G198" s="59">
        <f>G199</f>
        <v>2845</v>
      </c>
    </row>
    <row r="199" spans="1:7" ht="35.25" customHeight="1">
      <c r="A199" s="86" t="s">
        <v>549</v>
      </c>
      <c r="B199" s="122" t="s">
        <v>669</v>
      </c>
      <c r="C199" s="122" t="s">
        <v>563</v>
      </c>
      <c r="D199" s="122" t="s">
        <v>572</v>
      </c>
      <c r="E199" s="123" t="s">
        <v>648</v>
      </c>
      <c r="F199" s="122" t="s">
        <v>547</v>
      </c>
      <c r="G199" s="59">
        <v>2845</v>
      </c>
    </row>
    <row r="200" spans="1:7" ht="33" customHeight="1">
      <c r="A200" s="86" t="s">
        <v>508</v>
      </c>
      <c r="B200" s="64" t="s">
        <v>669</v>
      </c>
      <c r="C200" s="64" t="s">
        <v>563</v>
      </c>
      <c r="D200" s="64" t="s">
        <v>572</v>
      </c>
      <c r="E200" s="64" t="s">
        <v>509</v>
      </c>
      <c r="F200" s="65" t="s">
        <v>533</v>
      </c>
      <c r="G200" s="59">
        <f>G201</f>
        <v>9903</v>
      </c>
    </row>
    <row r="201" spans="1:7" ht="34.5" customHeight="1">
      <c r="A201" s="77" t="s">
        <v>775</v>
      </c>
      <c r="B201" s="64" t="s">
        <v>669</v>
      </c>
      <c r="C201" s="64" t="s">
        <v>563</v>
      </c>
      <c r="D201" s="64" t="s">
        <v>572</v>
      </c>
      <c r="E201" s="64" t="s">
        <v>640</v>
      </c>
      <c r="F201" s="65" t="s">
        <v>533</v>
      </c>
      <c r="G201" s="59">
        <f>G202</f>
        <v>9903</v>
      </c>
    </row>
    <row r="202" spans="1:7" ht="33.75" customHeight="1">
      <c r="A202" s="87" t="s">
        <v>546</v>
      </c>
      <c r="B202" s="8" t="s">
        <v>669</v>
      </c>
      <c r="C202" s="8" t="s">
        <v>563</v>
      </c>
      <c r="D202" s="8" t="s">
        <v>572</v>
      </c>
      <c r="E202" s="8" t="s">
        <v>640</v>
      </c>
      <c r="F202" s="9" t="s">
        <v>547</v>
      </c>
      <c r="G202" s="59">
        <v>9903</v>
      </c>
    </row>
    <row r="203" spans="1:7" ht="18.75" customHeight="1">
      <c r="A203" s="77" t="s">
        <v>386</v>
      </c>
      <c r="B203" s="8" t="s">
        <v>669</v>
      </c>
      <c r="C203" s="8" t="s">
        <v>574</v>
      </c>
      <c r="D203" s="8" t="s">
        <v>554</v>
      </c>
      <c r="E203" s="8" t="s">
        <v>557</v>
      </c>
      <c r="F203" s="9" t="s">
        <v>533</v>
      </c>
      <c r="G203" s="7">
        <f>G204+G221+G231+G216</f>
        <v>229658</v>
      </c>
    </row>
    <row r="204" spans="1:7" ht="20.25" customHeight="1">
      <c r="A204" s="77" t="s">
        <v>499</v>
      </c>
      <c r="B204" s="8" t="s">
        <v>669</v>
      </c>
      <c r="C204" s="8" t="s">
        <v>574</v>
      </c>
      <c r="D204" s="8" t="s">
        <v>555</v>
      </c>
      <c r="E204" s="8" t="s">
        <v>557</v>
      </c>
      <c r="F204" s="9" t="s">
        <v>533</v>
      </c>
      <c r="G204" s="7">
        <f>G211+G205+G207+G209</f>
        <v>17254</v>
      </c>
    </row>
    <row r="205" spans="1:7" ht="81.75" customHeight="1">
      <c r="A205" s="101" t="s">
        <v>719</v>
      </c>
      <c r="B205" s="8" t="s">
        <v>669</v>
      </c>
      <c r="C205" s="8" t="s">
        <v>574</v>
      </c>
      <c r="D205" s="8" t="s">
        <v>555</v>
      </c>
      <c r="E205" s="8" t="s">
        <v>717</v>
      </c>
      <c r="F205" s="9" t="s">
        <v>533</v>
      </c>
      <c r="G205" s="7">
        <f>G206</f>
        <v>5547</v>
      </c>
    </row>
    <row r="206" spans="1:7" ht="22.5" customHeight="1">
      <c r="A206" s="101" t="s">
        <v>716</v>
      </c>
      <c r="B206" s="8" t="s">
        <v>669</v>
      </c>
      <c r="C206" s="8" t="s">
        <v>574</v>
      </c>
      <c r="D206" s="8" t="s">
        <v>555</v>
      </c>
      <c r="E206" s="8" t="s">
        <v>717</v>
      </c>
      <c r="F206" s="9" t="s">
        <v>382</v>
      </c>
      <c r="G206" s="7">
        <v>5547</v>
      </c>
    </row>
    <row r="207" spans="1:7" ht="60" customHeight="1">
      <c r="A207" s="100" t="s">
        <v>720</v>
      </c>
      <c r="B207" s="8" t="s">
        <v>669</v>
      </c>
      <c r="C207" s="8" t="s">
        <v>574</v>
      </c>
      <c r="D207" s="8" t="s">
        <v>555</v>
      </c>
      <c r="E207" s="8" t="s">
        <v>718</v>
      </c>
      <c r="F207" s="9" t="s">
        <v>533</v>
      </c>
      <c r="G207" s="7">
        <f>G208</f>
        <v>727</v>
      </c>
    </row>
    <row r="208" spans="1:7" ht="17.25" customHeight="1">
      <c r="A208" s="100" t="s">
        <v>716</v>
      </c>
      <c r="B208" s="8" t="s">
        <v>669</v>
      </c>
      <c r="C208" s="8" t="s">
        <v>574</v>
      </c>
      <c r="D208" s="8" t="s">
        <v>555</v>
      </c>
      <c r="E208" s="8" t="s">
        <v>718</v>
      </c>
      <c r="F208" s="9" t="s">
        <v>533</v>
      </c>
      <c r="G208" s="7">
        <v>727</v>
      </c>
    </row>
    <row r="209" spans="1:7" ht="58.5" customHeight="1">
      <c r="A209" s="100" t="s">
        <v>809</v>
      </c>
      <c r="B209" s="8" t="s">
        <v>669</v>
      </c>
      <c r="C209" s="8" t="s">
        <v>574</v>
      </c>
      <c r="D209" s="8" t="s">
        <v>555</v>
      </c>
      <c r="E209" s="8" t="s">
        <v>810</v>
      </c>
      <c r="F209" s="9" t="s">
        <v>533</v>
      </c>
      <c r="G209" s="7">
        <f>G210</f>
        <v>6068</v>
      </c>
    </row>
    <row r="210" spans="1:7" ht="17.25" customHeight="1">
      <c r="A210" s="101" t="s">
        <v>716</v>
      </c>
      <c r="B210" s="8" t="s">
        <v>669</v>
      </c>
      <c r="C210" s="8" t="s">
        <v>574</v>
      </c>
      <c r="D210" s="8" t="s">
        <v>555</v>
      </c>
      <c r="E210" s="8" t="s">
        <v>810</v>
      </c>
      <c r="F210" s="9" t="s">
        <v>382</v>
      </c>
      <c r="G210" s="7">
        <v>6068</v>
      </c>
    </row>
    <row r="211" spans="1:7" ht="30">
      <c r="A211" s="77" t="s">
        <v>756</v>
      </c>
      <c r="B211" s="8" t="s">
        <v>669</v>
      </c>
      <c r="C211" s="8" t="s">
        <v>574</v>
      </c>
      <c r="D211" s="8" t="s">
        <v>555</v>
      </c>
      <c r="E211" s="8" t="s">
        <v>509</v>
      </c>
      <c r="F211" s="9" t="s">
        <v>533</v>
      </c>
      <c r="G211" s="7">
        <f>G212</f>
        <v>4912</v>
      </c>
    </row>
    <row r="212" spans="1:7" ht="29.25" customHeight="1">
      <c r="A212" s="75" t="s">
        <v>546</v>
      </c>
      <c r="B212" s="8" t="s">
        <v>669</v>
      </c>
      <c r="C212" s="8" t="s">
        <v>574</v>
      </c>
      <c r="D212" s="8" t="s">
        <v>555</v>
      </c>
      <c r="E212" s="8" t="s">
        <v>509</v>
      </c>
      <c r="F212" s="9" t="s">
        <v>547</v>
      </c>
      <c r="G212" s="7">
        <f>G213+G214+G215</f>
        <v>4912</v>
      </c>
    </row>
    <row r="213" spans="1:7" ht="48.75" customHeight="1">
      <c r="A213" s="77" t="s">
        <v>773</v>
      </c>
      <c r="B213" s="8" t="s">
        <v>669</v>
      </c>
      <c r="C213" s="8" t="s">
        <v>574</v>
      </c>
      <c r="D213" s="8" t="s">
        <v>555</v>
      </c>
      <c r="E213" s="8" t="s">
        <v>646</v>
      </c>
      <c r="F213" s="9" t="s">
        <v>547</v>
      </c>
      <c r="G213" s="59">
        <v>1993</v>
      </c>
    </row>
    <row r="214" spans="1:7" ht="47.25" customHeight="1">
      <c r="A214" s="77" t="s">
        <v>774</v>
      </c>
      <c r="B214" s="8" t="s">
        <v>669</v>
      </c>
      <c r="C214" s="8" t="s">
        <v>574</v>
      </c>
      <c r="D214" s="8" t="s">
        <v>555</v>
      </c>
      <c r="E214" s="8" t="s">
        <v>616</v>
      </c>
      <c r="F214" s="9" t="s">
        <v>547</v>
      </c>
      <c r="G214" s="59">
        <v>1402</v>
      </c>
    </row>
    <row r="215" spans="1:7" ht="39.75" customHeight="1">
      <c r="A215" s="75" t="s">
        <v>779</v>
      </c>
      <c r="B215" s="8" t="s">
        <v>669</v>
      </c>
      <c r="C215" s="8" t="s">
        <v>574</v>
      </c>
      <c r="D215" s="8" t="s">
        <v>555</v>
      </c>
      <c r="E215" s="8" t="s">
        <v>678</v>
      </c>
      <c r="F215" s="9" t="s">
        <v>547</v>
      </c>
      <c r="G215" s="7">
        <v>1517</v>
      </c>
    </row>
    <row r="216" spans="1:7" ht="15">
      <c r="A216" s="113" t="s">
        <v>728</v>
      </c>
      <c r="B216" s="22" t="s">
        <v>669</v>
      </c>
      <c r="C216" s="8" t="s">
        <v>574</v>
      </c>
      <c r="D216" s="8" t="s">
        <v>567</v>
      </c>
      <c r="E216" s="8" t="s">
        <v>557</v>
      </c>
      <c r="F216" s="9" t="s">
        <v>533</v>
      </c>
      <c r="G216" s="7">
        <f>G217+G219</f>
        <v>131312</v>
      </c>
    </row>
    <row r="217" spans="1:7" ht="30">
      <c r="A217" s="103" t="s">
        <v>724</v>
      </c>
      <c r="B217" s="68" t="s">
        <v>669</v>
      </c>
      <c r="C217" s="99" t="s">
        <v>574</v>
      </c>
      <c r="D217" s="99" t="s">
        <v>567</v>
      </c>
      <c r="E217" s="99" t="s">
        <v>726</v>
      </c>
      <c r="F217" s="98" t="s">
        <v>533</v>
      </c>
      <c r="G217" s="102">
        <f>G218</f>
        <v>124712</v>
      </c>
    </row>
    <row r="218" spans="1:7" ht="30">
      <c r="A218" s="103" t="s">
        <v>549</v>
      </c>
      <c r="B218" s="68" t="s">
        <v>669</v>
      </c>
      <c r="C218" s="99" t="s">
        <v>574</v>
      </c>
      <c r="D218" s="99" t="s">
        <v>567</v>
      </c>
      <c r="E218" s="99" t="s">
        <v>726</v>
      </c>
      <c r="F218" s="98" t="s">
        <v>547</v>
      </c>
      <c r="G218" s="102">
        <v>124712</v>
      </c>
    </row>
    <row r="219" spans="1:7" ht="66" customHeight="1">
      <c r="A219" s="104" t="s">
        <v>725</v>
      </c>
      <c r="B219" s="68" t="s">
        <v>669</v>
      </c>
      <c r="C219" s="99" t="s">
        <v>574</v>
      </c>
      <c r="D219" s="99" t="s">
        <v>567</v>
      </c>
      <c r="E219" s="99" t="s">
        <v>727</v>
      </c>
      <c r="F219" s="98" t="s">
        <v>533</v>
      </c>
      <c r="G219" s="102">
        <f>G220</f>
        <v>6600</v>
      </c>
    </row>
    <row r="220" spans="1:7" ht="30">
      <c r="A220" s="104" t="s">
        <v>549</v>
      </c>
      <c r="B220" s="68" t="s">
        <v>669</v>
      </c>
      <c r="C220" s="99" t="s">
        <v>574</v>
      </c>
      <c r="D220" s="99" t="s">
        <v>567</v>
      </c>
      <c r="E220" s="99" t="s">
        <v>727</v>
      </c>
      <c r="F220" s="98" t="s">
        <v>547</v>
      </c>
      <c r="G220" s="102">
        <v>6600</v>
      </c>
    </row>
    <row r="221" spans="1:7" ht="15">
      <c r="A221" s="77" t="s">
        <v>515</v>
      </c>
      <c r="B221" s="8" t="s">
        <v>669</v>
      </c>
      <c r="C221" s="8" t="s">
        <v>574</v>
      </c>
      <c r="D221" s="8" t="s">
        <v>558</v>
      </c>
      <c r="E221" s="8" t="s">
        <v>557</v>
      </c>
      <c r="F221" s="9" t="s">
        <v>533</v>
      </c>
      <c r="G221" s="7">
        <f>G222</f>
        <v>32890</v>
      </c>
    </row>
    <row r="222" spans="1:7" ht="15">
      <c r="A222" s="77" t="s">
        <v>515</v>
      </c>
      <c r="B222" s="8" t="s">
        <v>669</v>
      </c>
      <c r="C222" s="8" t="s">
        <v>574</v>
      </c>
      <c r="D222" s="8" t="s">
        <v>558</v>
      </c>
      <c r="E222" s="8" t="s">
        <v>645</v>
      </c>
      <c r="F222" s="9" t="s">
        <v>533</v>
      </c>
      <c r="G222" s="7">
        <f>G223+G225+G227+G229</f>
        <v>32890</v>
      </c>
    </row>
    <row r="223" spans="1:7" ht="15">
      <c r="A223" s="77" t="s">
        <v>516</v>
      </c>
      <c r="B223" s="8" t="s">
        <v>669</v>
      </c>
      <c r="C223" s="8" t="s">
        <v>574</v>
      </c>
      <c r="D223" s="8" t="s">
        <v>558</v>
      </c>
      <c r="E223" s="8" t="s">
        <v>644</v>
      </c>
      <c r="F223" s="9" t="s">
        <v>533</v>
      </c>
      <c r="G223" s="7">
        <f>G224</f>
        <v>8701</v>
      </c>
    </row>
    <row r="224" spans="1:7" ht="30">
      <c r="A224" s="75" t="s">
        <v>546</v>
      </c>
      <c r="B224" s="8" t="s">
        <v>669</v>
      </c>
      <c r="C224" s="8" t="s">
        <v>574</v>
      </c>
      <c r="D224" s="8" t="s">
        <v>558</v>
      </c>
      <c r="E224" s="8" t="s">
        <v>644</v>
      </c>
      <c r="F224" s="9" t="s">
        <v>547</v>
      </c>
      <c r="G224" s="59">
        <v>8701</v>
      </c>
    </row>
    <row r="225" spans="1:7" ht="15">
      <c r="A225" s="77" t="s">
        <v>517</v>
      </c>
      <c r="B225" s="8" t="s">
        <v>669</v>
      </c>
      <c r="C225" s="8" t="s">
        <v>574</v>
      </c>
      <c r="D225" s="8" t="s">
        <v>558</v>
      </c>
      <c r="E225" s="8" t="s">
        <v>643</v>
      </c>
      <c r="F225" s="9" t="s">
        <v>533</v>
      </c>
      <c r="G225" s="59">
        <f>G226</f>
        <v>825</v>
      </c>
    </row>
    <row r="226" spans="1:7" ht="30">
      <c r="A226" s="75" t="s">
        <v>546</v>
      </c>
      <c r="B226" s="8" t="s">
        <v>669</v>
      </c>
      <c r="C226" s="8" t="s">
        <v>574</v>
      </c>
      <c r="D226" s="8" t="s">
        <v>558</v>
      </c>
      <c r="E226" s="8" t="s">
        <v>643</v>
      </c>
      <c r="F226" s="9" t="s">
        <v>547</v>
      </c>
      <c r="G226" s="59">
        <v>825</v>
      </c>
    </row>
    <row r="227" spans="1:7" ht="18" customHeight="1">
      <c r="A227" s="77" t="s">
        <v>518</v>
      </c>
      <c r="B227" s="8" t="s">
        <v>669</v>
      </c>
      <c r="C227" s="8" t="s">
        <v>574</v>
      </c>
      <c r="D227" s="8" t="s">
        <v>558</v>
      </c>
      <c r="E227" s="8" t="s">
        <v>642</v>
      </c>
      <c r="F227" s="9" t="s">
        <v>533</v>
      </c>
      <c r="G227" s="7">
        <f>G228</f>
        <v>4219</v>
      </c>
    </row>
    <row r="228" spans="1:7" ht="30">
      <c r="A228" s="75" t="s">
        <v>546</v>
      </c>
      <c r="B228" s="8" t="s">
        <v>669</v>
      </c>
      <c r="C228" s="8" t="s">
        <v>574</v>
      </c>
      <c r="D228" s="8" t="s">
        <v>558</v>
      </c>
      <c r="E228" s="8" t="s">
        <v>642</v>
      </c>
      <c r="F228" s="9" t="s">
        <v>547</v>
      </c>
      <c r="G228" s="7">
        <v>4219</v>
      </c>
    </row>
    <row r="229" spans="1:7" ht="30">
      <c r="A229" s="75" t="s">
        <v>617</v>
      </c>
      <c r="B229" s="8" t="s">
        <v>669</v>
      </c>
      <c r="C229" s="8" t="s">
        <v>574</v>
      </c>
      <c r="D229" s="8" t="s">
        <v>558</v>
      </c>
      <c r="E229" s="8" t="s">
        <v>641</v>
      </c>
      <c r="F229" s="9" t="s">
        <v>533</v>
      </c>
      <c r="G229" s="7">
        <f>G230</f>
        <v>19145</v>
      </c>
    </row>
    <row r="230" spans="1:7" ht="30">
      <c r="A230" s="75" t="s">
        <v>546</v>
      </c>
      <c r="B230" s="8" t="s">
        <v>669</v>
      </c>
      <c r="C230" s="8" t="s">
        <v>574</v>
      </c>
      <c r="D230" s="8" t="s">
        <v>558</v>
      </c>
      <c r="E230" s="8" t="s">
        <v>641</v>
      </c>
      <c r="F230" s="9" t="s">
        <v>547</v>
      </c>
      <c r="G230" s="7">
        <v>19145</v>
      </c>
    </row>
    <row r="231" spans="1:7" ht="30">
      <c r="A231" s="77" t="s">
        <v>506</v>
      </c>
      <c r="B231" s="8" t="s">
        <v>669</v>
      </c>
      <c r="C231" s="8" t="s">
        <v>574</v>
      </c>
      <c r="D231" s="8" t="s">
        <v>574</v>
      </c>
      <c r="E231" s="8" t="s">
        <v>557</v>
      </c>
      <c r="F231" s="9" t="s">
        <v>533</v>
      </c>
      <c r="G231" s="20">
        <f>G241+G235+G232+G237+G239</f>
        <v>48202</v>
      </c>
    </row>
    <row r="232" spans="1:7" ht="78.75" customHeight="1">
      <c r="A232" s="75" t="s">
        <v>550</v>
      </c>
      <c r="B232" s="8" t="s">
        <v>669</v>
      </c>
      <c r="C232" s="8" t="s">
        <v>574</v>
      </c>
      <c r="D232" s="8" t="s">
        <v>574</v>
      </c>
      <c r="E232" s="8" t="s">
        <v>559</v>
      </c>
      <c r="F232" s="9" t="s">
        <v>533</v>
      </c>
      <c r="G232" s="7">
        <f>G233</f>
        <v>7237</v>
      </c>
    </row>
    <row r="233" spans="1:7" ht="15">
      <c r="A233" s="75" t="s">
        <v>399</v>
      </c>
      <c r="B233" s="8" t="s">
        <v>669</v>
      </c>
      <c r="C233" s="8" t="s">
        <v>574</v>
      </c>
      <c r="D233" s="8" t="s">
        <v>574</v>
      </c>
      <c r="E233" s="8" t="s">
        <v>560</v>
      </c>
      <c r="F233" s="9" t="s">
        <v>533</v>
      </c>
      <c r="G233" s="7">
        <v>7237</v>
      </c>
    </row>
    <row r="234" spans="1:7" ht="30">
      <c r="A234" s="88" t="s">
        <v>552</v>
      </c>
      <c r="B234" s="8" t="s">
        <v>669</v>
      </c>
      <c r="C234" s="8" t="s">
        <v>574</v>
      </c>
      <c r="D234" s="8" t="s">
        <v>574</v>
      </c>
      <c r="E234" s="8" t="s">
        <v>560</v>
      </c>
      <c r="F234" s="9" t="s">
        <v>547</v>
      </c>
      <c r="G234" s="7">
        <v>7237</v>
      </c>
    </row>
    <row r="235" spans="1:7" ht="36.75" customHeight="1">
      <c r="A235" s="88" t="s">
        <v>658</v>
      </c>
      <c r="B235" s="68" t="s">
        <v>669</v>
      </c>
      <c r="C235" s="50" t="s">
        <v>574</v>
      </c>
      <c r="D235" s="50" t="s">
        <v>574</v>
      </c>
      <c r="E235" s="50" t="s">
        <v>699</v>
      </c>
      <c r="F235" s="50" t="s">
        <v>533</v>
      </c>
      <c r="G235" s="70">
        <f>G236</f>
        <v>2206</v>
      </c>
    </row>
    <row r="236" spans="1:7" ht="34.5" customHeight="1">
      <c r="A236" s="88" t="s">
        <v>552</v>
      </c>
      <c r="B236" s="68" t="s">
        <v>669</v>
      </c>
      <c r="C236" s="50" t="s">
        <v>574</v>
      </c>
      <c r="D236" s="50" t="s">
        <v>574</v>
      </c>
      <c r="E236" s="50" t="s">
        <v>699</v>
      </c>
      <c r="F236" s="50" t="s">
        <v>379</v>
      </c>
      <c r="G236" s="70">
        <v>2206</v>
      </c>
    </row>
    <row r="237" spans="1:7" ht="51" customHeight="1">
      <c r="A237" s="187" t="s">
        <v>818</v>
      </c>
      <c r="B237" s="189" t="s">
        <v>669</v>
      </c>
      <c r="C237" s="192" t="s">
        <v>574</v>
      </c>
      <c r="D237" s="192" t="s">
        <v>574</v>
      </c>
      <c r="E237" s="192" t="s">
        <v>819</v>
      </c>
      <c r="F237" s="192" t="s">
        <v>533</v>
      </c>
      <c r="G237" s="191" t="str">
        <f>G238</f>
        <v>381</v>
      </c>
    </row>
    <row r="238" spans="1:7" ht="27.75" customHeight="1">
      <c r="A238" s="187" t="s">
        <v>817</v>
      </c>
      <c r="B238" s="189" t="s">
        <v>669</v>
      </c>
      <c r="C238" s="192" t="s">
        <v>574</v>
      </c>
      <c r="D238" s="192" t="s">
        <v>574</v>
      </c>
      <c r="E238" s="192" t="s">
        <v>819</v>
      </c>
      <c r="F238" s="192" t="s">
        <v>816</v>
      </c>
      <c r="G238" s="191" t="s">
        <v>821</v>
      </c>
    </row>
    <row r="239" spans="1:7" ht="66" customHeight="1">
      <c r="A239" s="187" t="s">
        <v>822</v>
      </c>
      <c r="B239" s="189" t="s">
        <v>669</v>
      </c>
      <c r="C239" s="192" t="s">
        <v>574</v>
      </c>
      <c r="D239" s="192" t="s">
        <v>574</v>
      </c>
      <c r="E239" s="192" t="s">
        <v>826</v>
      </c>
      <c r="F239" s="192" t="s">
        <v>533</v>
      </c>
      <c r="G239" s="194" t="str">
        <f>G240</f>
        <v>38</v>
      </c>
    </row>
    <row r="240" spans="1:7" ht="30" customHeight="1">
      <c r="A240" s="187" t="s">
        <v>546</v>
      </c>
      <c r="B240" s="189" t="s">
        <v>669</v>
      </c>
      <c r="C240" s="192" t="s">
        <v>574</v>
      </c>
      <c r="D240" s="192" t="s">
        <v>574</v>
      </c>
      <c r="E240" s="192" t="s">
        <v>826</v>
      </c>
      <c r="F240" s="192" t="s">
        <v>547</v>
      </c>
      <c r="G240" s="194" t="s">
        <v>823</v>
      </c>
    </row>
    <row r="241" spans="1:7" ht="30.75" customHeight="1">
      <c r="A241" s="89" t="s">
        <v>756</v>
      </c>
      <c r="B241" s="68" t="s">
        <v>669</v>
      </c>
      <c r="C241" s="68" t="s">
        <v>574</v>
      </c>
      <c r="D241" s="68" t="s">
        <v>574</v>
      </c>
      <c r="E241" s="68" t="s">
        <v>509</v>
      </c>
      <c r="F241" s="69" t="s">
        <v>533</v>
      </c>
      <c r="G241" s="71">
        <f>G242</f>
        <v>38340</v>
      </c>
    </row>
    <row r="242" spans="1:7" ht="30">
      <c r="A242" s="75" t="s">
        <v>546</v>
      </c>
      <c r="B242" s="8" t="s">
        <v>669</v>
      </c>
      <c r="C242" s="8" t="s">
        <v>574</v>
      </c>
      <c r="D242" s="8" t="s">
        <v>574</v>
      </c>
      <c r="E242" s="8" t="s">
        <v>509</v>
      </c>
      <c r="F242" s="9" t="s">
        <v>547</v>
      </c>
      <c r="G242" s="21">
        <f>G244+G243+G245</f>
        <v>38340</v>
      </c>
    </row>
    <row r="243" spans="1:7" ht="45">
      <c r="A243" s="77" t="s">
        <v>773</v>
      </c>
      <c r="B243" s="8" t="s">
        <v>669</v>
      </c>
      <c r="C243" s="8" t="s">
        <v>574</v>
      </c>
      <c r="D243" s="8" t="s">
        <v>574</v>
      </c>
      <c r="E243" s="8" t="s">
        <v>646</v>
      </c>
      <c r="F243" s="9" t="s">
        <v>547</v>
      </c>
      <c r="G243" s="59">
        <v>30564</v>
      </c>
    </row>
    <row r="244" spans="1:7" ht="60">
      <c r="A244" s="77" t="s">
        <v>776</v>
      </c>
      <c r="B244" s="8" t="s">
        <v>669</v>
      </c>
      <c r="C244" s="8" t="s">
        <v>574</v>
      </c>
      <c r="D244" s="8" t="s">
        <v>574</v>
      </c>
      <c r="E244" s="8" t="s">
        <v>646</v>
      </c>
      <c r="F244" s="9" t="s">
        <v>547</v>
      </c>
      <c r="G244" s="7">
        <v>6000</v>
      </c>
    </row>
    <row r="245" spans="1:7" ht="15">
      <c r="A245" s="77" t="s">
        <v>691</v>
      </c>
      <c r="B245" s="8" t="s">
        <v>669</v>
      </c>
      <c r="C245" s="8" t="s">
        <v>574</v>
      </c>
      <c r="D245" s="8" t="s">
        <v>574</v>
      </c>
      <c r="E245" s="8" t="s">
        <v>698</v>
      </c>
      <c r="F245" s="9" t="s">
        <v>547</v>
      </c>
      <c r="G245" s="7">
        <v>1776</v>
      </c>
    </row>
    <row r="246" spans="1:7" ht="15">
      <c r="A246" s="77" t="s">
        <v>618</v>
      </c>
      <c r="B246" s="8" t="s">
        <v>669</v>
      </c>
      <c r="C246" s="8" t="s">
        <v>576</v>
      </c>
      <c r="D246" s="8" t="s">
        <v>554</v>
      </c>
      <c r="E246" s="8" t="s">
        <v>557</v>
      </c>
      <c r="F246" s="9" t="s">
        <v>533</v>
      </c>
      <c r="G246" s="7">
        <f>G247</f>
        <v>1368</v>
      </c>
    </row>
    <row r="247" spans="1:7" ht="21" customHeight="1">
      <c r="A247" s="77" t="s">
        <v>619</v>
      </c>
      <c r="B247" s="8" t="s">
        <v>669</v>
      </c>
      <c r="C247" s="8" t="s">
        <v>576</v>
      </c>
      <c r="D247" s="8" t="s">
        <v>567</v>
      </c>
      <c r="E247" s="8" t="s">
        <v>557</v>
      </c>
      <c r="F247" s="9" t="s">
        <v>533</v>
      </c>
      <c r="G247" s="7">
        <f>G248+G250</f>
        <v>1368</v>
      </c>
    </row>
    <row r="248" spans="1:7" ht="14.25" customHeight="1">
      <c r="A248" s="77" t="s">
        <v>620</v>
      </c>
      <c r="B248" s="8" t="s">
        <v>669</v>
      </c>
      <c r="C248" s="8" t="s">
        <v>576</v>
      </c>
      <c r="D248" s="8" t="s">
        <v>567</v>
      </c>
      <c r="E248" s="8" t="s">
        <v>650</v>
      </c>
      <c r="F248" s="9" t="s">
        <v>533</v>
      </c>
      <c r="G248" s="7">
        <f>G249</f>
        <v>320</v>
      </c>
    </row>
    <row r="249" spans="1:7" ht="29.25" customHeight="1">
      <c r="A249" s="77" t="s">
        <v>546</v>
      </c>
      <c r="B249" s="8" t="s">
        <v>669</v>
      </c>
      <c r="C249" s="8" t="s">
        <v>576</v>
      </c>
      <c r="D249" s="8" t="s">
        <v>567</v>
      </c>
      <c r="E249" s="8" t="s">
        <v>650</v>
      </c>
      <c r="F249" s="9" t="s">
        <v>547</v>
      </c>
      <c r="G249" s="7">
        <v>320</v>
      </c>
    </row>
    <row r="250" spans="1:7" ht="15" customHeight="1">
      <c r="A250" s="77" t="s">
        <v>621</v>
      </c>
      <c r="B250" s="8" t="s">
        <v>669</v>
      </c>
      <c r="C250" s="8" t="s">
        <v>576</v>
      </c>
      <c r="D250" s="8" t="s">
        <v>567</v>
      </c>
      <c r="E250" s="8" t="s">
        <v>651</v>
      </c>
      <c r="F250" s="9" t="s">
        <v>533</v>
      </c>
      <c r="G250" s="7">
        <f>G251</f>
        <v>1048</v>
      </c>
    </row>
    <row r="251" spans="1:7" ht="30.75" customHeight="1">
      <c r="A251" s="75" t="s">
        <v>546</v>
      </c>
      <c r="B251" s="8" t="s">
        <v>669</v>
      </c>
      <c r="C251" s="8" t="s">
        <v>576</v>
      </c>
      <c r="D251" s="8" t="s">
        <v>567</v>
      </c>
      <c r="E251" s="8" t="s">
        <v>651</v>
      </c>
      <c r="F251" s="9" t="s">
        <v>547</v>
      </c>
      <c r="G251" s="7">
        <v>1048</v>
      </c>
    </row>
    <row r="252" spans="1:7" ht="15" customHeight="1">
      <c r="A252" s="77" t="s">
        <v>448</v>
      </c>
      <c r="B252" s="22" t="s">
        <v>669</v>
      </c>
      <c r="C252" s="8" t="s">
        <v>575</v>
      </c>
      <c r="D252" s="8" t="s">
        <v>558</v>
      </c>
      <c r="E252" s="8" t="s">
        <v>557</v>
      </c>
      <c r="F252" s="8" t="s">
        <v>533</v>
      </c>
      <c r="G252" s="7">
        <f>G253+G257+G261+G264+G259+G255</f>
        <v>12181</v>
      </c>
    </row>
    <row r="253" spans="1:7" ht="50.25" customHeight="1">
      <c r="A253" s="95" t="s">
        <v>722</v>
      </c>
      <c r="B253" s="114" t="s">
        <v>669</v>
      </c>
      <c r="C253" s="114" t="s">
        <v>575</v>
      </c>
      <c r="D253" s="114" t="s">
        <v>558</v>
      </c>
      <c r="E253" s="114" t="s">
        <v>711</v>
      </c>
      <c r="F253" s="9" t="s">
        <v>533</v>
      </c>
      <c r="G253" s="7">
        <f>G254</f>
        <v>1787</v>
      </c>
    </row>
    <row r="254" spans="1:7" ht="15" customHeight="1">
      <c r="A254" s="95" t="s">
        <v>710</v>
      </c>
      <c r="B254" s="94" t="s">
        <v>669</v>
      </c>
      <c r="C254" s="94" t="s">
        <v>575</v>
      </c>
      <c r="D254" s="94" t="s">
        <v>558</v>
      </c>
      <c r="E254" s="94" t="s">
        <v>711</v>
      </c>
      <c r="F254" s="9" t="s">
        <v>709</v>
      </c>
      <c r="G254" s="7">
        <v>1787</v>
      </c>
    </row>
    <row r="255" spans="1:7" ht="33.75" customHeight="1">
      <c r="A255" s="95" t="s">
        <v>808</v>
      </c>
      <c r="B255" s="114" t="s">
        <v>669</v>
      </c>
      <c r="C255" s="114" t="s">
        <v>575</v>
      </c>
      <c r="D255" s="114" t="s">
        <v>558</v>
      </c>
      <c r="E255" s="114" t="s">
        <v>711</v>
      </c>
      <c r="F255" s="9" t="s">
        <v>533</v>
      </c>
      <c r="G255" s="7">
        <f>G256</f>
        <v>2055</v>
      </c>
    </row>
    <row r="256" spans="1:7" ht="15" customHeight="1">
      <c r="A256" s="95" t="s">
        <v>710</v>
      </c>
      <c r="B256" s="94" t="s">
        <v>669</v>
      </c>
      <c r="C256" s="94" t="s">
        <v>575</v>
      </c>
      <c r="D256" s="94" t="s">
        <v>558</v>
      </c>
      <c r="E256" s="94" t="s">
        <v>711</v>
      </c>
      <c r="F256" s="9" t="s">
        <v>709</v>
      </c>
      <c r="G256" s="7">
        <v>2055</v>
      </c>
    </row>
    <row r="257" spans="1:7" ht="45" customHeight="1">
      <c r="A257" s="96" t="s">
        <v>723</v>
      </c>
      <c r="B257" s="22" t="s">
        <v>669</v>
      </c>
      <c r="C257" s="8" t="s">
        <v>575</v>
      </c>
      <c r="D257" s="8" t="s">
        <v>558</v>
      </c>
      <c r="E257" s="8" t="s">
        <v>713</v>
      </c>
      <c r="F257" s="9" t="s">
        <v>533</v>
      </c>
      <c r="G257" s="7">
        <f>G258</f>
        <v>608</v>
      </c>
    </row>
    <row r="258" spans="1:7" ht="15" customHeight="1">
      <c r="A258" s="96" t="s">
        <v>712</v>
      </c>
      <c r="B258" s="22" t="s">
        <v>669</v>
      </c>
      <c r="C258" s="8" t="s">
        <v>575</v>
      </c>
      <c r="D258" s="8" t="s">
        <v>558</v>
      </c>
      <c r="E258" s="8" t="s">
        <v>713</v>
      </c>
      <c r="F258" s="9" t="s">
        <v>606</v>
      </c>
      <c r="G258" s="7">
        <v>608</v>
      </c>
    </row>
    <row r="259" spans="1:7" ht="46.5" customHeight="1">
      <c r="A259" s="96" t="s">
        <v>785</v>
      </c>
      <c r="B259" s="22" t="s">
        <v>669</v>
      </c>
      <c r="C259" s="8" t="s">
        <v>575</v>
      </c>
      <c r="D259" s="8" t="s">
        <v>558</v>
      </c>
      <c r="E259" s="8" t="s">
        <v>786</v>
      </c>
      <c r="F259" s="9" t="s">
        <v>533</v>
      </c>
      <c r="G259" s="7">
        <v>2112</v>
      </c>
    </row>
    <row r="260" spans="1:7" ht="15" customHeight="1">
      <c r="A260" s="96" t="s">
        <v>712</v>
      </c>
      <c r="B260" s="22" t="s">
        <v>669</v>
      </c>
      <c r="C260" s="8" t="s">
        <v>575</v>
      </c>
      <c r="D260" s="8" t="s">
        <v>558</v>
      </c>
      <c r="E260" s="8" t="s">
        <v>786</v>
      </c>
      <c r="F260" s="9" t="s">
        <v>606</v>
      </c>
      <c r="G260" s="7">
        <v>2112</v>
      </c>
    </row>
    <row r="261" spans="1:7" ht="30" customHeight="1">
      <c r="A261" s="81" t="s">
        <v>772</v>
      </c>
      <c r="B261" s="8" t="s">
        <v>669</v>
      </c>
      <c r="C261" s="8" t="s">
        <v>575</v>
      </c>
      <c r="D261" s="8" t="s">
        <v>558</v>
      </c>
      <c r="E261" s="8" t="s">
        <v>747</v>
      </c>
      <c r="F261" s="9" t="s">
        <v>533</v>
      </c>
      <c r="G261" s="7">
        <f>G262+G263</f>
        <v>995</v>
      </c>
    </row>
    <row r="262" spans="1:7" ht="23.25" customHeight="1">
      <c r="A262" s="81" t="s">
        <v>605</v>
      </c>
      <c r="B262" s="8" t="s">
        <v>669</v>
      </c>
      <c r="C262" s="8" t="s">
        <v>575</v>
      </c>
      <c r="D262" s="8" t="s">
        <v>558</v>
      </c>
      <c r="E262" s="8" t="s">
        <v>748</v>
      </c>
      <c r="F262" s="9" t="s">
        <v>606</v>
      </c>
      <c r="G262" s="7">
        <v>28</v>
      </c>
    </row>
    <row r="263" spans="1:7" ht="15" customHeight="1">
      <c r="A263" s="75" t="s">
        <v>546</v>
      </c>
      <c r="B263" s="8" t="s">
        <v>669</v>
      </c>
      <c r="C263" s="8" t="s">
        <v>575</v>
      </c>
      <c r="D263" s="8" t="s">
        <v>558</v>
      </c>
      <c r="E263" s="8" t="s">
        <v>748</v>
      </c>
      <c r="F263" s="9" t="s">
        <v>547</v>
      </c>
      <c r="G263" s="7">
        <v>967</v>
      </c>
    </row>
    <row r="264" spans="1:7" ht="49.5" customHeight="1">
      <c r="A264" s="77" t="s">
        <v>783</v>
      </c>
      <c r="B264" s="8" t="s">
        <v>669</v>
      </c>
      <c r="C264" s="8" t="s">
        <v>575</v>
      </c>
      <c r="D264" s="8" t="s">
        <v>558</v>
      </c>
      <c r="E264" s="8" t="s">
        <v>647</v>
      </c>
      <c r="F264" s="9" t="s">
        <v>533</v>
      </c>
      <c r="G264" s="7">
        <f>G265</f>
        <v>4624</v>
      </c>
    </row>
    <row r="265" spans="1:7" ht="15" customHeight="1">
      <c r="A265" s="75" t="s">
        <v>546</v>
      </c>
      <c r="B265" s="8" t="s">
        <v>669</v>
      </c>
      <c r="C265" s="8" t="s">
        <v>575</v>
      </c>
      <c r="D265" s="8" t="s">
        <v>558</v>
      </c>
      <c r="E265" s="8" t="s">
        <v>647</v>
      </c>
      <c r="F265" s="9" t="s">
        <v>547</v>
      </c>
      <c r="G265" s="7">
        <v>4624</v>
      </c>
    </row>
    <row r="266" spans="1:7" ht="28.5">
      <c r="A266" s="76" t="s">
        <v>703</v>
      </c>
      <c r="B266" s="15" t="s">
        <v>692</v>
      </c>
      <c r="C266" s="8"/>
      <c r="D266" s="8"/>
      <c r="E266" s="8"/>
      <c r="F266" s="9"/>
      <c r="G266" s="6">
        <f>G267+G272</f>
        <v>14990</v>
      </c>
    </row>
    <row r="267" spans="1:7" ht="15">
      <c r="A267" s="77" t="s">
        <v>397</v>
      </c>
      <c r="B267" s="8" t="s">
        <v>692</v>
      </c>
      <c r="C267" s="8" t="s">
        <v>555</v>
      </c>
      <c r="D267" s="8" t="s">
        <v>554</v>
      </c>
      <c r="E267" s="8" t="s">
        <v>557</v>
      </c>
      <c r="F267" s="9" t="s">
        <v>533</v>
      </c>
      <c r="G267" s="7" t="str">
        <f>G268</f>
        <v>13966</v>
      </c>
    </row>
    <row r="268" spans="1:7" ht="15">
      <c r="A268" s="77" t="s">
        <v>412</v>
      </c>
      <c r="B268" s="8" t="s">
        <v>692</v>
      </c>
      <c r="C268" s="8" t="s">
        <v>555</v>
      </c>
      <c r="D268" s="8" t="s">
        <v>579</v>
      </c>
      <c r="E268" s="8" t="s">
        <v>557</v>
      </c>
      <c r="F268" s="9" t="s">
        <v>533</v>
      </c>
      <c r="G268" s="21" t="str">
        <f>G269</f>
        <v>13966</v>
      </c>
    </row>
    <row r="269" spans="1:7" ht="30">
      <c r="A269" s="79" t="s">
        <v>658</v>
      </c>
      <c r="B269" s="8" t="s">
        <v>692</v>
      </c>
      <c r="C269" s="48" t="s">
        <v>555</v>
      </c>
      <c r="D269" s="48" t="s">
        <v>579</v>
      </c>
      <c r="E269" s="48" t="s">
        <v>682</v>
      </c>
      <c r="F269" s="48" t="s">
        <v>533</v>
      </c>
      <c r="G269" s="72" t="str">
        <f>G270</f>
        <v>13966</v>
      </c>
    </row>
    <row r="270" spans="1:7" ht="31.5" customHeight="1">
      <c r="A270" s="79" t="s">
        <v>552</v>
      </c>
      <c r="B270" s="8" t="s">
        <v>692</v>
      </c>
      <c r="C270" s="48" t="s">
        <v>555</v>
      </c>
      <c r="D270" s="48" t="s">
        <v>579</v>
      </c>
      <c r="E270" s="48" t="s">
        <v>682</v>
      </c>
      <c r="F270" s="48" t="s">
        <v>379</v>
      </c>
      <c r="G270" s="72" t="s">
        <v>824</v>
      </c>
    </row>
    <row r="271" spans="1:7" ht="15">
      <c r="A271" s="77" t="s">
        <v>455</v>
      </c>
      <c r="B271" s="8" t="s">
        <v>692</v>
      </c>
      <c r="C271" s="8" t="s">
        <v>563</v>
      </c>
      <c r="D271" s="8" t="s">
        <v>554</v>
      </c>
      <c r="E271" s="8" t="s">
        <v>557</v>
      </c>
      <c r="F271" s="9" t="s">
        <v>533</v>
      </c>
      <c r="G271" s="7">
        <f>G272</f>
        <v>1024</v>
      </c>
    </row>
    <row r="272" spans="1:7" ht="15">
      <c r="A272" s="85" t="s">
        <v>622</v>
      </c>
      <c r="B272" s="62" t="s">
        <v>692</v>
      </c>
      <c r="C272" s="62" t="s">
        <v>563</v>
      </c>
      <c r="D272" s="62" t="s">
        <v>572</v>
      </c>
      <c r="E272" s="8" t="s">
        <v>557</v>
      </c>
      <c r="F272" s="62" t="s">
        <v>533</v>
      </c>
      <c r="G272" s="59">
        <f>G273</f>
        <v>1024</v>
      </c>
    </row>
    <row r="273" spans="1:7" ht="15">
      <c r="A273" s="85" t="s">
        <v>623</v>
      </c>
      <c r="B273" s="62" t="s">
        <v>692</v>
      </c>
      <c r="C273" s="62" t="s">
        <v>563</v>
      </c>
      <c r="D273" s="62" t="s">
        <v>572</v>
      </c>
      <c r="E273" s="63" t="s">
        <v>649</v>
      </c>
      <c r="F273" s="62" t="s">
        <v>533</v>
      </c>
      <c r="G273" s="59">
        <f>G274</f>
        <v>1024</v>
      </c>
    </row>
    <row r="274" spans="1:7" ht="30" customHeight="1">
      <c r="A274" s="85" t="s">
        <v>552</v>
      </c>
      <c r="B274" s="115" t="s">
        <v>692</v>
      </c>
      <c r="C274" s="115" t="s">
        <v>563</v>
      </c>
      <c r="D274" s="115" t="s">
        <v>572</v>
      </c>
      <c r="E274" s="116" t="s">
        <v>649</v>
      </c>
      <c r="F274" s="115" t="s">
        <v>379</v>
      </c>
      <c r="G274" s="59">
        <v>1024</v>
      </c>
    </row>
    <row r="275" spans="1:7" ht="48" customHeight="1">
      <c r="A275" s="76" t="s">
        <v>513</v>
      </c>
      <c r="B275" s="15" t="s">
        <v>387</v>
      </c>
      <c r="C275" s="16"/>
      <c r="D275" s="16"/>
      <c r="E275" s="16"/>
      <c r="F275" s="17"/>
      <c r="G275" s="6">
        <f>G276</f>
        <v>11864</v>
      </c>
    </row>
    <row r="276" spans="1:7" ht="30">
      <c r="A276" s="77" t="s">
        <v>416</v>
      </c>
      <c r="B276" s="8" t="s">
        <v>387</v>
      </c>
      <c r="C276" s="8" t="s">
        <v>558</v>
      </c>
      <c r="D276" s="8" t="s">
        <v>554</v>
      </c>
      <c r="E276" s="8" t="s">
        <v>557</v>
      </c>
      <c r="F276" s="9" t="s">
        <v>533</v>
      </c>
      <c r="G276" s="7">
        <f>G277</f>
        <v>11864</v>
      </c>
    </row>
    <row r="277" spans="1:7" ht="60">
      <c r="A277" s="82" t="s">
        <v>635</v>
      </c>
      <c r="B277" s="32" t="s">
        <v>387</v>
      </c>
      <c r="C277" s="8" t="s">
        <v>558</v>
      </c>
      <c r="D277" s="8" t="s">
        <v>572</v>
      </c>
      <c r="E277" s="8" t="s">
        <v>557</v>
      </c>
      <c r="F277" s="9" t="s">
        <v>533</v>
      </c>
      <c r="G277" s="7">
        <f>G281+G278</f>
        <v>11864</v>
      </c>
    </row>
    <row r="278" spans="1:7" ht="15">
      <c r="A278" s="77" t="s">
        <v>465</v>
      </c>
      <c r="B278" s="8" t="s">
        <v>387</v>
      </c>
      <c r="C278" s="8" t="s">
        <v>558</v>
      </c>
      <c r="D278" s="8" t="s">
        <v>572</v>
      </c>
      <c r="E278" s="8" t="s">
        <v>406</v>
      </c>
      <c r="F278" s="9" t="s">
        <v>533</v>
      </c>
      <c r="G278" s="7">
        <f>G279</f>
        <v>378</v>
      </c>
    </row>
    <row r="279" spans="1:7" ht="15">
      <c r="A279" s="77" t="s">
        <v>659</v>
      </c>
      <c r="B279" s="8" t="s">
        <v>387</v>
      </c>
      <c r="C279" s="8" t="s">
        <v>558</v>
      </c>
      <c r="D279" s="8" t="s">
        <v>572</v>
      </c>
      <c r="E279" s="8" t="s">
        <v>570</v>
      </c>
      <c r="F279" s="9" t="s">
        <v>533</v>
      </c>
      <c r="G279" s="7">
        <f>G280</f>
        <v>378</v>
      </c>
    </row>
    <row r="280" spans="1:7" ht="15">
      <c r="A280" s="77" t="s">
        <v>548</v>
      </c>
      <c r="B280" s="8" t="s">
        <v>387</v>
      </c>
      <c r="C280" s="8" t="s">
        <v>558</v>
      </c>
      <c r="D280" s="8" t="s">
        <v>572</v>
      </c>
      <c r="E280" s="8" t="s">
        <v>570</v>
      </c>
      <c r="F280" s="9" t="s">
        <v>388</v>
      </c>
      <c r="G280" s="7">
        <v>378</v>
      </c>
    </row>
    <row r="281" spans="1:7" ht="31.5" customHeight="1">
      <c r="A281" s="77" t="s">
        <v>670</v>
      </c>
      <c r="B281" s="8" t="s">
        <v>387</v>
      </c>
      <c r="C281" s="8" t="s">
        <v>558</v>
      </c>
      <c r="D281" s="8" t="s">
        <v>572</v>
      </c>
      <c r="E281" s="8" t="s">
        <v>663</v>
      </c>
      <c r="F281" s="9" t="s">
        <v>533</v>
      </c>
      <c r="G281" s="7">
        <f>G282</f>
        <v>11486</v>
      </c>
    </row>
    <row r="282" spans="1:7" ht="30">
      <c r="A282" s="77" t="s">
        <v>658</v>
      </c>
      <c r="B282" s="8" t="s">
        <v>387</v>
      </c>
      <c r="C282" s="8" t="s">
        <v>558</v>
      </c>
      <c r="D282" s="8" t="s">
        <v>572</v>
      </c>
      <c r="E282" s="8" t="s">
        <v>671</v>
      </c>
      <c r="F282" s="9" t="s">
        <v>533</v>
      </c>
      <c r="G282" s="7">
        <f>G283</f>
        <v>11486</v>
      </c>
    </row>
    <row r="283" spans="1:7" ht="30">
      <c r="A283" s="77" t="s">
        <v>588</v>
      </c>
      <c r="B283" s="8" t="s">
        <v>387</v>
      </c>
      <c r="C283" s="8" t="s">
        <v>558</v>
      </c>
      <c r="D283" s="8" t="s">
        <v>572</v>
      </c>
      <c r="E283" s="8" t="s">
        <v>671</v>
      </c>
      <c r="F283" s="9" t="s">
        <v>379</v>
      </c>
      <c r="G283" s="7">
        <f>G284</f>
        <v>11486</v>
      </c>
    </row>
    <row r="284" spans="1:7" ht="87" customHeight="1">
      <c r="A284" s="77" t="s">
        <v>704</v>
      </c>
      <c r="B284" s="8" t="s">
        <v>387</v>
      </c>
      <c r="C284" s="8" t="s">
        <v>558</v>
      </c>
      <c r="D284" s="8" t="s">
        <v>572</v>
      </c>
      <c r="E284" s="8" t="s">
        <v>671</v>
      </c>
      <c r="F284" s="9" t="s">
        <v>379</v>
      </c>
      <c r="G284" s="7">
        <v>11486</v>
      </c>
    </row>
    <row r="285" spans="1:7" ht="28.5">
      <c r="A285" s="76" t="s">
        <v>662</v>
      </c>
      <c r="B285" s="15" t="s">
        <v>396</v>
      </c>
      <c r="C285" s="16"/>
      <c r="D285" s="16"/>
      <c r="E285" s="16"/>
      <c r="F285" s="17"/>
      <c r="G285" s="6">
        <f>G286+G341</f>
        <v>381175</v>
      </c>
    </row>
    <row r="286" spans="1:7" ht="15">
      <c r="A286" s="77" t="s">
        <v>390</v>
      </c>
      <c r="B286" s="8" t="s">
        <v>396</v>
      </c>
      <c r="C286" s="8" t="s">
        <v>553</v>
      </c>
      <c r="D286" s="8" t="s">
        <v>554</v>
      </c>
      <c r="E286" s="8" t="s">
        <v>557</v>
      </c>
      <c r="F286" s="9" t="s">
        <v>533</v>
      </c>
      <c r="G286" s="10">
        <f>G287+G293+G311+G319</f>
        <v>360807</v>
      </c>
    </row>
    <row r="287" spans="1:7" ht="15">
      <c r="A287" s="113" t="s">
        <v>391</v>
      </c>
      <c r="B287" s="22" t="s">
        <v>396</v>
      </c>
      <c r="C287" s="8" t="s">
        <v>553</v>
      </c>
      <c r="D287" s="8" t="s">
        <v>555</v>
      </c>
      <c r="E287" s="8" t="s">
        <v>557</v>
      </c>
      <c r="F287" s="9" t="s">
        <v>533</v>
      </c>
      <c r="G287" s="7">
        <f>G288+G291</f>
        <v>101864</v>
      </c>
    </row>
    <row r="288" spans="1:7" ht="15">
      <c r="A288" s="77" t="s">
        <v>392</v>
      </c>
      <c r="B288" s="8" t="s">
        <v>396</v>
      </c>
      <c r="C288" s="8" t="s">
        <v>553</v>
      </c>
      <c r="D288" s="8" t="s">
        <v>555</v>
      </c>
      <c r="E288" s="8" t="s">
        <v>421</v>
      </c>
      <c r="F288" s="9" t="s">
        <v>533</v>
      </c>
      <c r="G288" s="7">
        <f>G289</f>
        <v>101711</v>
      </c>
    </row>
    <row r="289" spans="1:7" ht="30">
      <c r="A289" s="77" t="s">
        <v>523</v>
      </c>
      <c r="B289" s="8" t="s">
        <v>396</v>
      </c>
      <c r="C289" s="8" t="s">
        <v>553</v>
      </c>
      <c r="D289" s="8" t="s">
        <v>555</v>
      </c>
      <c r="E289" s="8" t="s">
        <v>556</v>
      </c>
      <c r="F289" s="9" t="s">
        <v>533</v>
      </c>
      <c r="G289" s="7">
        <f>G290</f>
        <v>101711</v>
      </c>
    </row>
    <row r="290" spans="1:7" ht="30">
      <c r="A290" s="77" t="s">
        <v>588</v>
      </c>
      <c r="B290" s="8" t="s">
        <v>396</v>
      </c>
      <c r="C290" s="8" t="s">
        <v>553</v>
      </c>
      <c r="D290" s="8" t="s">
        <v>555</v>
      </c>
      <c r="E290" s="8" t="s">
        <v>556</v>
      </c>
      <c r="F290" s="9" t="s">
        <v>379</v>
      </c>
      <c r="G290" s="7">
        <v>101711</v>
      </c>
    </row>
    <row r="291" spans="1:7" ht="49.5" customHeight="1">
      <c r="A291" s="193" t="s">
        <v>825</v>
      </c>
      <c r="B291" s="8" t="s">
        <v>396</v>
      </c>
      <c r="C291" s="8" t="s">
        <v>553</v>
      </c>
      <c r="D291" s="8" t="s">
        <v>555</v>
      </c>
      <c r="E291" s="8" t="s">
        <v>730</v>
      </c>
      <c r="F291" s="9" t="s">
        <v>379</v>
      </c>
      <c r="G291" s="7">
        <f>G292</f>
        <v>153</v>
      </c>
    </row>
    <row r="292" spans="1:7" ht="40.5" customHeight="1">
      <c r="A292" s="113" t="s">
        <v>588</v>
      </c>
      <c r="B292" s="8" t="s">
        <v>396</v>
      </c>
      <c r="C292" s="8" t="s">
        <v>553</v>
      </c>
      <c r="D292" s="8" t="s">
        <v>555</v>
      </c>
      <c r="E292" s="8" t="s">
        <v>730</v>
      </c>
      <c r="F292" s="9" t="s">
        <v>379</v>
      </c>
      <c r="G292" s="7">
        <v>153</v>
      </c>
    </row>
    <row r="293" spans="1:7" ht="15.75" customHeight="1">
      <c r="A293" s="77" t="s">
        <v>393</v>
      </c>
      <c r="B293" s="8" t="s">
        <v>396</v>
      </c>
      <c r="C293" s="8" t="s">
        <v>553</v>
      </c>
      <c r="D293" s="8" t="s">
        <v>567</v>
      </c>
      <c r="E293" s="8" t="s">
        <v>557</v>
      </c>
      <c r="F293" s="9" t="s">
        <v>533</v>
      </c>
      <c r="G293" s="10">
        <f>G297+G301+G304+G309+G294</f>
        <v>226998</v>
      </c>
    </row>
    <row r="294" spans="1:7" ht="15.75" customHeight="1">
      <c r="A294" s="77" t="s">
        <v>465</v>
      </c>
      <c r="B294" s="8" t="s">
        <v>396</v>
      </c>
      <c r="C294" s="8" t="s">
        <v>553</v>
      </c>
      <c r="D294" s="8" t="s">
        <v>567</v>
      </c>
      <c r="E294" s="8" t="s">
        <v>406</v>
      </c>
      <c r="F294" s="9" t="s">
        <v>533</v>
      </c>
      <c r="G294" s="10">
        <f>G295</f>
        <v>10</v>
      </c>
    </row>
    <row r="295" spans="1:7" ht="15.75" customHeight="1">
      <c r="A295" s="77" t="s">
        <v>659</v>
      </c>
      <c r="B295" s="8" t="s">
        <v>396</v>
      </c>
      <c r="C295" s="8" t="s">
        <v>553</v>
      </c>
      <c r="D295" s="8" t="s">
        <v>567</v>
      </c>
      <c r="E295" s="8" t="s">
        <v>570</v>
      </c>
      <c r="F295" s="9" t="s">
        <v>533</v>
      </c>
      <c r="G295" s="10">
        <f>G296</f>
        <v>10</v>
      </c>
    </row>
    <row r="296" spans="1:7" ht="15.75" customHeight="1">
      <c r="A296" s="77" t="s">
        <v>548</v>
      </c>
      <c r="B296" s="8" t="s">
        <v>396</v>
      </c>
      <c r="C296" s="8" t="s">
        <v>553</v>
      </c>
      <c r="D296" s="8" t="s">
        <v>567</v>
      </c>
      <c r="E296" s="8" t="s">
        <v>570</v>
      </c>
      <c r="F296" s="9" t="s">
        <v>388</v>
      </c>
      <c r="G296" s="10">
        <v>10</v>
      </c>
    </row>
    <row r="297" spans="1:7" ht="34.5" customHeight="1">
      <c r="A297" s="77" t="s">
        <v>526</v>
      </c>
      <c r="B297" s="8" t="s">
        <v>396</v>
      </c>
      <c r="C297" s="8" t="s">
        <v>553</v>
      </c>
      <c r="D297" s="8" t="s">
        <v>567</v>
      </c>
      <c r="E297" s="8" t="s">
        <v>423</v>
      </c>
      <c r="F297" s="9" t="s">
        <v>533</v>
      </c>
      <c r="G297" s="7">
        <f>G298</f>
        <v>37496</v>
      </c>
    </row>
    <row r="298" spans="1:7" ht="30">
      <c r="A298" s="77" t="s">
        <v>424</v>
      </c>
      <c r="B298" s="8" t="s">
        <v>396</v>
      </c>
      <c r="C298" s="8" t="s">
        <v>553</v>
      </c>
      <c r="D298" s="8" t="s">
        <v>567</v>
      </c>
      <c r="E298" s="8" t="s">
        <v>582</v>
      </c>
      <c r="F298" s="9" t="s">
        <v>533</v>
      </c>
      <c r="G298" s="7">
        <f>G299</f>
        <v>37496</v>
      </c>
    </row>
    <row r="299" spans="1:7" ht="30">
      <c r="A299" s="77" t="s">
        <v>552</v>
      </c>
      <c r="B299" s="8" t="s">
        <v>396</v>
      </c>
      <c r="C299" s="8" t="s">
        <v>553</v>
      </c>
      <c r="D299" s="8" t="s">
        <v>567</v>
      </c>
      <c r="E299" s="8" t="s">
        <v>582</v>
      </c>
      <c r="F299" s="9" t="s">
        <v>379</v>
      </c>
      <c r="G299" s="7">
        <f>G300</f>
        <v>37496</v>
      </c>
    </row>
    <row r="300" spans="1:7" ht="15">
      <c r="A300" s="77" t="s">
        <v>501</v>
      </c>
      <c r="B300" s="8" t="s">
        <v>396</v>
      </c>
      <c r="C300" s="8" t="s">
        <v>553</v>
      </c>
      <c r="D300" s="8" t="s">
        <v>567</v>
      </c>
      <c r="E300" s="8" t="s">
        <v>582</v>
      </c>
      <c r="F300" s="9" t="s">
        <v>379</v>
      </c>
      <c r="G300" s="7">
        <v>37496</v>
      </c>
    </row>
    <row r="301" spans="1:7" ht="17.25" customHeight="1">
      <c r="A301" s="77" t="s">
        <v>531</v>
      </c>
      <c r="B301" s="8" t="s">
        <v>396</v>
      </c>
      <c r="C301" s="8" t="s">
        <v>553</v>
      </c>
      <c r="D301" s="8" t="s">
        <v>567</v>
      </c>
      <c r="E301" s="8" t="s">
        <v>425</v>
      </c>
      <c r="F301" s="9" t="s">
        <v>533</v>
      </c>
      <c r="G301" s="7">
        <f>G302</f>
        <v>34221</v>
      </c>
    </row>
    <row r="302" spans="1:7" ht="30.75" customHeight="1">
      <c r="A302" s="77" t="s">
        <v>424</v>
      </c>
      <c r="B302" s="8" t="s">
        <v>396</v>
      </c>
      <c r="C302" s="8" t="s">
        <v>553</v>
      </c>
      <c r="D302" s="8" t="s">
        <v>567</v>
      </c>
      <c r="E302" s="8" t="s">
        <v>583</v>
      </c>
      <c r="F302" s="9" t="s">
        <v>533</v>
      </c>
      <c r="G302" s="7">
        <f>G303</f>
        <v>34221</v>
      </c>
    </row>
    <row r="303" spans="1:7" ht="30" customHeight="1">
      <c r="A303" s="81" t="s">
        <v>552</v>
      </c>
      <c r="B303" s="8" t="s">
        <v>396</v>
      </c>
      <c r="C303" s="8" t="s">
        <v>553</v>
      </c>
      <c r="D303" s="8" t="s">
        <v>567</v>
      </c>
      <c r="E303" s="8" t="s">
        <v>583</v>
      </c>
      <c r="F303" s="9" t="s">
        <v>379</v>
      </c>
      <c r="G303" s="7">
        <v>34221</v>
      </c>
    </row>
    <row r="304" spans="1:7" ht="30">
      <c r="A304" s="81" t="s">
        <v>519</v>
      </c>
      <c r="B304" s="8" t="s">
        <v>396</v>
      </c>
      <c r="C304" s="8" t="s">
        <v>553</v>
      </c>
      <c r="D304" s="8" t="s">
        <v>567</v>
      </c>
      <c r="E304" s="8" t="s">
        <v>532</v>
      </c>
      <c r="F304" s="9" t="s">
        <v>533</v>
      </c>
      <c r="G304" s="10">
        <f>G305</f>
        <v>9071</v>
      </c>
    </row>
    <row r="305" spans="1:7" ht="33.75" customHeight="1">
      <c r="A305" s="81" t="s">
        <v>527</v>
      </c>
      <c r="B305" s="8" t="s">
        <v>396</v>
      </c>
      <c r="C305" s="8" t="s">
        <v>553</v>
      </c>
      <c r="D305" s="8" t="s">
        <v>567</v>
      </c>
      <c r="E305" s="8" t="s">
        <v>584</v>
      </c>
      <c r="F305" s="9" t="s">
        <v>533</v>
      </c>
      <c r="G305" s="7">
        <f>G306</f>
        <v>9071</v>
      </c>
    </row>
    <row r="306" spans="1:7" ht="30.75" customHeight="1">
      <c r="A306" s="77" t="s">
        <v>552</v>
      </c>
      <c r="B306" s="8" t="s">
        <v>396</v>
      </c>
      <c r="C306" s="8" t="s">
        <v>553</v>
      </c>
      <c r="D306" s="8" t="s">
        <v>567</v>
      </c>
      <c r="E306" s="8" t="s">
        <v>584</v>
      </c>
      <c r="F306" s="9" t="s">
        <v>379</v>
      </c>
      <c r="G306" s="7">
        <f>G307+G308</f>
        <v>9071</v>
      </c>
    </row>
    <row r="307" spans="1:7" ht="45">
      <c r="A307" s="77" t="s">
        <v>828</v>
      </c>
      <c r="B307" s="8" t="s">
        <v>396</v>
      </c>
      <c r="C307" s="8" t="s">
        <v>553</v>
      </c>
      <c r="D307" s="8" t="s">
        <v>567</v>
      </c>
      <c r="E307" s="8" t="s">
        <v>733</v>
      </c>
      <c r="F307" s="9" t="s">
        <v>379</v>
      </c>
      <c r="G307" s="7">
        <v>7231</v>
      </c>
    </row>
    <row r="308" spans="1:7" ht="47.25" customHeight="1">
      <c r="A308" s="77" t="s">
        <v>827</v>
      </c>
      <c r="B308" s="8" t="s">
        <v>396</v>
      </c>
      <c r="C308" s="8" t="s">
        <v>553</v>
      </c>
      <c r="D308" s="8" t="s">
        <v>567</v>
      </c>
      <c r="E308" s="8" t="s">
        <v>734</v>
      </c>
      <c r="F308" s="9" t="s">
        <v>379</v>
      </c>
      <c r="G308" s="7">
        <v>1840</v>
      </c>
    </row>
    <row r="309" spans="1:7" ht="48" customHeight="1">
      <c r="A309" s="81" t="s">
        <v>731</v>
      </c>
      <c r="B309" s="8" t="s">
        <v>396</v>
      </c>
      <c r="C309" s="8" t="s">
        <v>553</v>
      </c>
      <c r="D309" s="8" t="s">
        <v>567</v>
      </c>
      <c r="E309" s="8" t="s">
        <v>732</v>
      </c>
      <c r="F309" s="9" t="s">
        <v>379</v>
      </c>
      <c r="G309" s="7">
        <f>G310</f>
        <v>146200</v>
      </c>
    </row>
    <row r="310" spans="1:7" ht="30">
      <c r="A310" s="77" t="s">
        <v>552</v>
      </c>
      <c r="B310" s="8" t="s">
        <v>396</v>
      </c>
      <c r="C310" s="8" t="s">
        <v>553</v>
      </c>
      <c r="D310" s="8" t="s">
        <v>567</v>
      </c>
      <c r="E310" s="8" t="s">
        <v>732</v>
      </c>
      <c r="F310" s="9" t="s">
        <v>379</v>
      </c>
      <c r="G310" s="7">
        <v>146200</v>
      </c>
    </row>
    <row r="311" spans="1:7" ht="17.25" customHeight="1">
      <c r="A311" s="77" t="s">
        <v>426</v>
      </c>
      <c r="B311" s="8" t="s">
        <v>396</v>
      </c>
      <c r="C311" s="8" t="s">
        <v>553</v>
      </c>
      <c r="D311" s="8" t="s">
        <v>553</v>
      </c>
      <c r="E311" s="8" t="s">
        <v>557</v>
      </c>
      <c r="F311" s="9" t="s">
        <v>533</v>
      </c>
      <c r="G311" s="7">
        <f>G313+G316+G318</f>
        <v>2232</v>
      </c>
    </row>
    <row r="312" spans="1:7" ht="17.25" customHeight="1">
      <c r="A312" s="75" t="s">
        <v>667</v>
      </c>
      <c r="B312" s="22" t="s">
        <v>396</v>
      </c>
      <c r="C312" s="28" t="s">
        <v>553</v>
      </c>
      <c r="D312" s="8" t="s">
        <v>553</v>
      </c>
      <c r="E312" s="8" t="s">
        <v>666</v>
      </c>
      <c r="F312" s="27" t="s">
        <v>533</v>
      </c>
      <c r="G312" s="29">
        <f>G313</f>
        <v>637</v>
      </c>
    </row>
    <row r="313" spans="1:7" ht="17.25" customHeight="1">
      <c r="A313" s="75" t="s">
        <v>549</v>
      </c>
      <c r="B313" s="22" t="s">
        <v>396</v>
      </c>
      <c r="C313" s="28" t="s">
        <v>553</v>
      </c>
      <c r="D313" s="8" t="s">
        <v>553</v>
      </c>
      <c r="E313" s="8" t="s">
        <v>666</v>
      </c>
      <c r="F313" s="27" t="s">
        <v>547</v>
      </c>
      <c r="G313" s="29">
        <v>637</v>
      </c>
    </row>
    <row r="314" spans="1:7" ht="32.25" customHeight="1">
      <c r="A314" s="77" t="s">
        <v>510</v>
      </c>
      <c r="B314" s="8" t="s">
        <v>396</v>
      </c>
      <c r="C314" s="8" t="s">
        <v>553</v>
      </c>
      <c r="D314" s="8" t="s">
        <v>553</v>
      </c>
      <c r="E314" s="8" t="s">
        <v>585</v>
      </c>
      <c r="F314" s="9" t="s">
        <v>533</v>
      </c>
      <c r="G314" s="21">
        <f>G315</f>
        <v>1098</v>
      </c>
    </row>
    <row r="315" spans="1:7" ht="33" customHeight="1">
      <c r="A315" s="77" t="s">
        <v>424</v>
      </c>
      <c r="B315" s="8" t="s">
        <v>396</v>
      </c>
      <c r="C315" s="8" t="s">
        <v>553</v>
      </c>
      <c r="D315" s="8" t="s">
        <v>553</v>
      </c>
      <c r="E315" s="8" t="s">
        <v>586</v>
      </c>
      <c r="F315" s="9" t="s">
        <v>533</v>
      </c>
      <c r="G315" s="21">
        <f>G316</f>
        <v>1098</v>
      </c>
    </row>
    <row r="316" spans="1:7" ht="35.25" customHeight="1">
      <c r="A316" s="77" t="s">
        <v>552</v>
      </c>
      <c r="B316" s="8" t="s">
        <v>396</v>
      </c>
      <c r="C316" s="8" t="s">
        <v>553</v>
      </c>
      <c r="D316" s="8" t="s">
        <v>553</v>
      </c>
      <c r="E316" s="8" t="s">
        <v>586</v>
      </c>
      <c r="F316" s="9" t="s">
        <v>379</v>
      </c>
      <c r="G316" s="21">
        <v>1098</v>
      </c>
    </row>
    <row r="317" spans="1:7" ht="45">
      <c r="A317" s="178" t="s">
        <v>788</v>
      </c>
      <c r="B317" s="22" t="s">
        <v>396</v>
      </c>
      <c r="C317" s="28" t="s">
        <v>553</v>
      </c>
      <c r="D317" s="8" t="s">
        <v>553</v>
      </c>
      <c r="E317" s="8" t="s">
        <v>789</v>
      </c>
      <c r="F317" s="179" t="s">
        <v>379</v>
      </c>
      <c r="G317" s="29">
        <f>G318</f>
        <v>497</v>
      </c>
    </row>
    <row r="318" spans="1:7" ht="30">
      <c r="A318" s="90" t="s">
        <v>552</v>
      </c>
      <c r="B318" s="22" t="s">
        <v>396</v>
      </c>
      <c r="C318" s="28" t="s">
        <v>553</v>
      </c>
      <c r="D318" s="8" t="s">
        <v>553</v>
      </c>
      <c r="E318" s="8" t="s">
        <v>789</v>
      </c>
      <c r="F318" s="179" t="s">
        <v>379</v>
      </c>
      <c r="G318" s="29">
        <v>497</v>
      </c>
    </row>
    <row r="319" spans="1:7" ht="15">
      <c r="A319" s="77" t="s">
        <v>428</v>
      </c>
      <c r="B319" s="8" t="s">
        <v>396</v>
      </c>
      <c r="C319" s="8" t="s">
        <v>553</v>
      </c>
      <c r="D319" s="8" t="s">
        <v>572</v>
      </c>
      <c r="E319" s="8" t="s">
        <v>665</v>
      </c>
      <c r="F319" s="9" t="s">
        <v>533</v>
      </c>
      <c r="G319" s="21">
        <f>G320+G328+G326+G323</f>
        <v>29713</v>
      </c>
    </row>
    <row r="320" spans="1:7" ht="79.5" customHeight="1">
      <c r="A320" s="75" t="s">
        <v>550</v>
      </c>
      <c r="B320" s="8" t="s">
        <v>396</v>
      </c>
      <c r="C320" s="8" t="s">
        <v>553</v>
      </c>
      <c r="D320" s="8" t="s">
        <v>572</v>
      </c>
      <c r="E320" s="8" t="s">
        <v>560</v>
      </c>
      <c r="F320" s="9" t="s">
        <v>533</v>
      </c>
      <c r="G320" s="21">
        <f>G321</f>
        <v>5268</v>
      </c>
    </row>
    <row r="321" spans="1:7" ht="15">
      <c r="A321" s="75" t="s">
        <v>399</v>
      </c>
      <c r="B321" s="8" t="s">
        <v>396</v>
      </c>
      <c r="C321" s="8" t="s">
        <v>553</v>
      </c>
      <c r="D321" s="8" t="s">
        <v>572</v>
      </c>
      <c r="E321" s="8" t="s">
        <v>560</v>
      </c>
      <c r="F321" s="9" t="s">
        <v>533</v>
      </c>
      <c r="G321" s="21">
        <f>G322</f>
        <v>5268</v>
      </c>
    </row>
    <row r="322" spans="1:7" ht="30">
      <c r="A322" s="75" t="s">
        <v>549</v>
      </c>
      <c r="B322" s="8" t="s">
        <v>396</v>
      </c>
      <c r="C322" s="8" t="s">
        <v>553</v>
      </c>
      <c r="D322" s="8" t="s">
        <v>572</v>
      </c>
      <c r="E322" s="8" t="s">
        <v>560</v>
      </c>
      <c r="F322" s="9" t="s">
        <v>547</v>
      </c>
      <c r="G322" s="21">
        <v>5268</v>
      </c>
    </row>
    <row r="323" spans="1:7" ht="90">
      <c r="A323" s="77" t="s">
        <v>498</v>
      </c>
      <c r="B323" s="8" t="s">
        <v>396</v>
      </c>
      <c r="C323" s="8" t="s">
        <v>553</v>
      </c>
      <c r="D323" s="8" t="s">
        <v>572</v>
      </c>
      <c r="E323" s="8" t="s">
        <v>430</v>
      </c>
      <c r="F323" s="9" t="s">
        <v>533</v>
      </c>
      <c r="G323" s="21">
        <f>G324</f>
        <v>15186</v>
      </c>
    </row>
    <row r="324" spans="1:7" ht="30">
      <c r="A324" s="77" t="s">
        <v>424</v>
      </c>
      <c r="B324" s="8" t="s">
        <v>396</v>
      </c>
      <c r="C324" s="8" t="s">
        <v>553</v>
      </c>
      <c r="D324" s="8" t="s">
        <v>572</v>
      </c>
      <c r="E324" s="8" t="s">
        <v>587</v>
      </c>
      <c r="F324" s="9" t="s">
        <v>533</v>
      </c>
      <c r="G324" s="21">
        <f>G325</f>
        <v>15186</v>
      </c>
    </row>
    <row r="325" spans="1:7" ht="30">
      <c r="A325" s="77" t="s">
        <v>588</v>
      </c>
      <c r="B325" s="8" t="s">
        <v>396</v>
      </c>
      <c r="C325" s="8" t="s">
        <v>553</v>
      </c>
      <c r="D325" s="8" t="s">
        <v>572</v>
      </c>
      <c r="E325" s="8" t="s">
        <v>587</v>
      </c>
      <c r="F325" s="9" t="s">
        <v>379</v>
      </c>
      <c r="G325" s="21">
        <v>15186</v>
      </c>
    </row>
    <row r="326" spans="1:7" ht="33" customHeight="1">
      <c r="A326" s="75" t="s">
        <v>736</v>
      </c>
      <c r="B326" s="8" t="s">
        <v>396</v>
      </c>
      <c r="C326" s="8" t="s">
        <v>553</v>
      </c>
      <c r="D326" s="8" t="s">
        <v>572</v>
      </c>
      <c r="E326" s="8" t="s">
        <v>737</v>
      </c>
      <c r="F326" s="9" t="s">
        <v>533</v>
      </c>
      <c r="G326" s="21">
        <v>1744</v>
      </c>
    </row>
    <row r="327" spans="1:7" ht="30">
      <c r="A327" s="75" t="s">
        <v>549</v>
      </c>
      <c r="B327" s="8" t="s">
        <v>396</v>
      </c>
      <c r="C327" s="8" t="s">
        <v>553</v>
      </c>
      <c r="D327" s="8" t="s">
        <v>572</v>
      </c>
      <c r="E327" s="8" t="s">
        <v>737</v>
      </c>
      <c r="F327" s="9" t="s">
        <v>547</v>
      </c>
      <c r="G327" s="21">
        <v>1744</v>
      </c>
    </row>
    <row r="328" spans="1:7" ht="31.5" customHeight="1">
      <c r="A328" s="77" t="s">
        <v>756</v>
      </c>
      <c r="B328" s="8" t="s">
        <v>396</v>
      </c>
      <c r="C328" s="8" t="s">
        <v>553</v>
      </c>
      <c r="D328" s="8" t="s">
        <v>572</v>
      </c>
      <c r="E328" s="8" t="s">
        <v>509</v>
      </c>
      <c r="F328" s="9" t="s">
        <v>533</v>
      </c>
      <c r="G328" s="21">
        <f>G329+G331+G333+G335+G338+G339</f>
        <v>7515</v>
      </c>
    </row>
    <row r="329" spans="1:7" ht="23.25" customHeight="1">
      <c r="A329" s="77" t="s">
        <v>767</v>
      </c>
      <c r="B329" s="8" t="s">
        <v>396</v>
      </c>
      <c r="C329" s="8" t="s">
        <v>553</v>
      </c>
      <c r="D329" s="8" t="s">
        <v>572</v>
      </c>
      <c r="E329" s="8" t="s">
        <v>613</v>
      </c>
      <c r="F329" s="9" t="s">
        <v>533</v>
      </c>
      <c r="G329" s="21">
        <f>G330</f>
        <v>402</v>
      </c>
    </row>
    <row r="330" spans="1:7" ht="34.5" customHeight="1">
      <c r="A330" s="82" t="s">
        <v>549</v>
      </c>
      <c r="B330" s="8" t="s">
        <v>396</v>
      </c>
      <c r="C330" s="8" t="s">
        <v>553</v>
      </c>
      <c r="D330" s="8" t="s">
        <v>572</v>
      </c>
      <c r="E330" s="8" t="s">
        <v>613</v>
      </c>
      <c r="F330" s="9" t="s">
        <v>547</v>
      </c>
      <c r="G330" s="21">
        <v>402</v>
      </c>
    </row>
    <row r="331" spans="1:7" ht="48" customHeight="1">
      <c r="A331" s="77" t="s">
        <v>768</v>
      </c>
      <c r="B331" s="8" t="s">
        <v>396</v>
      </c>
      <c r="C331" s="8" t="s">
        <v>553</v>
      </c>
      <c r="D331" s="8" t="s">
        <v>572</v>
      </c>
      <c r="E331" s="8" t="s">
        <v>683</v>
      </c>
      <c r="F331" s="9" t="s">
        <v>533</v>
      </c>
      <c r="G331" s="21">
        <f>G332</f>
        <v>683</v>
      </c>
    </row>
    <row r="332" spans="1:7" ht="30">
      <c r="A332" s="82" t="s">
        <v>549</v>
      </c>
      <c r="B332" s="8" t="s">
        <v>396</v>
      </c>
      <c r="C332" s="8" t="s">
        <v>553</v>
      </c>
      <c r="D332" s="8" t="s">
        <v>572</v>
      </c>
      <c r="E332" s="8" t="s">
        <v>683</v>
      </c>
      <c r="F332" s="9" t="s">
        <v>547</v>
      </c>
      <c r="G332" s="21">
        <v>683</v>
      </c>
    </row>
    <row r="333" spans="1:7" ht="30">
      <c r="A333" s="77" t="s">
        <v>769</v>
      </c>
      <c r="B333" s="8" t="s">
        <v>396</v>
      </c>
      <c r="C333" s="8" t="s">
        <v>553</v>
      </c>
      <c r="D333" s="8" t="s">
        <v>572</v>
      </c>
      <c r="E333" s="8" t="s">
        <v>614</v>
      </c>
      <c r="F333" s="9" t="s">
        <v>533</v>
      </c>
      <c r="G333" s="21">
        <f>G334</f>
        <v>2500</v>
      </c>
    </row>
    <row r="334" spans="1:7" ht="33" customHeight="1">
      <c r="A334" s="75" t="s">
        <v>549</v>
      </c>
      <c r="B334" s="8" t="s">
        <v>396</v>
      </c>
      <c r="C334" s="8" t="s">
        <v>553</v>
      </c>
      <c r="D334" s="8" t="s">
        <v>572</v>
      </c>
      <c r="E334" s="8" t="s">
        <v>614</v>
      </c>
      <c r="F334" s="9" t="s">
        <v>547</v>
      </c>
      <c r="G334" s="21">
        <v>2500</v>
      </c>
    </row>
    <row r="335" spans="1:7" ht="30">
      <c r="A335" s="83" t="s">
        <v>770</v>
      </c>
      <c r="B335" s="8" t="s">
        <v>396</v>
      </c>
      <c r="C335" s="8" t="s">
        <v>553</v>
      </c>
      <c r="D335" s="8" t="s">
        <v>572</v>
      </c>
      <c r="E335" s="8" t="s">
        <v>684</v>
      </c>
      <c r="F335" s="9" t="s">
        <v>533</v>
      </c>
      <c r="G335" s="21">
        <f>G336</f>
        <v>1982</v>
      </c>
    </row>
    <row r="336" spans="1:7" ht="30">
      <c r="A336" s="75" t="s">
        <v>549</v>
      </c>
      <c r="B336" s="8" t="s">
        <v>396</v>
      </c>
      <c r="C336" s="8" t="s">
        <v>553</v>
      </c>
      <c r="D336" s="8" t="s">
        <v>572</v>
      </c>
      <c r="E336" s="8" t="s">
        <v>684</v>
      </c>
      <c r="F336" s="9" t="s">
        <v>547</v>
      </c>
      <c r="G336" s="21">
        <v>1982</v>
      </c>
    </row>
    <row r="337" spans="1:7" ht="30">
      <c r="A337" s="77" t="s">
        <v>771</v>
      </c>
      <c r="B337" s="8" t="s">
        <v>396</v>
      </c>
      <c r="C337" s="8" t="s">
        <v>553</v>
      </c>
      <c r="D337" s="8" t="s">
        <v>572</v>
      </c>
      <c r="E337" s="8" t="s">
        <v>685</v>
      </c>
      <c r="F337" s="9" t="s">
        <v>533</v>
      </c>
      <c r="G337" s="21">
        <f>G338</f>
        <v>750</v>
      </c>
    </row>
    <row r="338" spans="1:7" ht="30">
      <c r="A338" s="75" t="s">
        <v>549</v>
      </c>
      <c r="B338" s="8" t="s">
        <v>396</v>
      </c>
      <c r="C338" s="8" t="s">
        <v>553</v>
      </c>
      <c r="D338" s="8" t="s">
        <v>572</v>
      </c>
      <c r="E338" s="8" t="s">
        <v>685</v>
      </c>
      <c r="F338" s="9" t="s">
        <v>547</v>
      </c>
      <c r="G338" s="21">
        <v>750</v>
      </c>
    </row>
    <row r="339" spans="1:7" ht="45">
      <c r="A339" s="77" t="s">
        <v>686</v>
      </c>
      <c r="B339" s="8" t="s">
        <v>396</v>
      </c>
      <c r="C339" s="8" t="s">
        <v>553</v>
      </c>
      <c r="D339" s="8" t="s">
        <v>572</v>
      </c>
      <c r="E339" s="8" t="s">
        <v>654</v>
      </c>
      <c r="F339" s="9" t="s">
        <v>533</v>
      </c>
      <c r="G339" s="21">
        <f>G340</f>
        <v>1198</v>
      </c>
    </row>
    <row r="340" spans="1:7" ht="30">
      <c r="A340" s="75" t="s">
        <v>549</v>
      </c>
      <c r="B340" s="8" t="s">
        <v>396</v>
      </c>
      <c r="C340" s="8" t="s">
        <v>553</v>
      </c>
      <c r="D340" s="8" t="s">
        <v>572</v>
      </c>
      <c r="E340" s="8" t="s">
        <v>654</v>
      </c>
      <c r="F340" s="9" t="s">
        <v>547</v>
      </c>
      <c r="G340" s="21">
        <v>1198</v>
      </c>
    </row>
    <row r="341" spans="1:7" ht="15">
      <c r="A341" s="77" t="s">
        <v>384</v>
      </c>
      <c r="B341" s="8" t="s">
        <v>396</v>
      </c>
      <c r="C341" s="8" t="s">
        <v>575</v>
      </c>
      <c r="D341" s="8" t="s">
        <v>554</v>
      </c>
      <c r="E341" s="8" t="s">
        <v>557</v>
      </c>
      <c r="F341" s="9" t="s">
        <v>533</v>
      </c>
      <c r="G341" s="7">
        <f>G344+G342</f>
        <v>20368</v>
      </c>
    </row>
    <row r="342" spans="1:7" ht="45">
      <c r="A342" s="77" t="s">
        <v>783</v>
      </c>
      <c r="B342" s="8" t="s">
        <v>396</v>
      </c>
      <c r="C342" s="8" t="s">
        <v>575</v>
      </c>
      <c r="D342" s="8" t="s">
        <v>558</v>
      </c>
      <c r="E342" s="8" t="s">
        <v>647</v>
      </c>
      <c r="F342" s="9" t="s">
        <v>533</v>
      </c>
      <c r="G342" s="7">
        <v>84</v>
      </c>
    </row>
    <row r="343" spans="1:7" ht="30">
      <c r="A343" s="77" t="s">
        <v>610</v>
      </c>
      <c r="B343" s="8" t="s">
        <v>396</v>
      </c>
      <c r="C343" s="8" t="s">
        <v>575</v>
      </c>
      <c r="D343" s="8" t="s">
        <v>558</v>
      </c>
      <c r="E343" s="8" t="s">
        <v>647</v>
      </c>
      <c r="F343" s="9" t="s">
        <v>606</v>
      </c>
      <c r="G343" s="7">
        <v>84</v>
      </c>
    </row>
    <row r="344" spans="1:7" ht="15">
      <c r="A344" s="77" t="s">
        <v>545</v>
      </c>
      <c r="B344" s="8" t="s">
        <v>396</v>
      </c>
      <c r="C344" s="8" t="s">
        <v>575</v>
      </c>
      <c r="D344" s="8" t="s">
        <v>563</v>
      </c>
      <c r="E344" s="8" t="s">
        <v>557</v>
      </c>
      <c r="F344" s="9" t="s">
        <v>533</v>
      </c>
      <c r="G344" s="7">
        <f>G345+G349++G351+G353+G355+G364+G347</f>
        <v>20284</v>
      </c>
    </row>
    <row r="345" spans="1:7" ht="105">
      <c r="A345" s="105" t="s">
        <v>757</v>
      </c>
      <c r="B345" s="8" t="s">
        <v>396</v>
      </c>
      <c r="C345" s="8" t="s">
        <v>575</v>
      </c>
      <c r="D345" s="8" t="s">
        <v>563</v>
      </c>
      <c r="E345" s="46">
        <v>5201001</v>
      </c>
      <c r="F345" s="8" t="s">
        <v>395</v>
      </c>
      <c r="G345" s="7">
        <f>G346</f>
        <v>4586</v>
      </c>
    </row>
    <row r="346" spans="1:7" ht="15">
      <c r="A346" s="77" t="s">
        <v>581</v>
      </c>
      <c r="B346" s="22" t="s">
        <v>396</v>
      </c>
      <c r="C346" s="8" t="s">
        <v>575</v>
      </c>
      <c r="D346" s="8" t="s">
        <v>563</v>
      </c>
      <c r="E346" s="46">
        <v>5201001</v>
      </c>
      <c r="F346" s="9" t="s">
        <v>395</v>
      </c>
      <c r="G346" s="7">
        <v>4586</v>
      </c>
    </row>
    <row r="347" spans="1:7" ht="105">
      <c r="A347" s="105" t="s">
        <v>758</v>
      </c>
      <c r="B347" s="8" t="s">
        <v>396</v>
      </c>
      <c r="C347" s="8" t="s">
        <v>575</v>
      </c>
      <c r="D347" s="8" t="s">
        <v>563</v>
      </c>
      <c r="E347" s="46">
        <v>5201002</v>
      </c>
      <c r="F347" s="8" t="s">
        <v>395</v>
      </c>
      <c r="G347" s="7">
        <f>G348</f>
        <v>358</v>
      </c>
    </row>
    <row r="348" spans="1:7" ht="15">
      <c r="A348" s="77" t="s">
        <v>581</v>
      </c>
      <c r="B348" s="8" t="s">
        <v>396</v>
      </c>
      <c r="C348" s="8" t="s">
        <v>575</v>
      </c>
      <c r="D348" s="8" t="s">
        <v>563</v>
      </c>
      <c r="E348" s="46">
        <v>5201002</v>
      </c>
      <c r="F348" s="8" t="s">
        <v>395</v>
      </c>
      <c r="G348" s="7">
        <v>358</v>
      </c>
    </row>
    <row r="349" spans="1:7" ht="120">
      <c r="A349" s="105" t="s">
        <v>735</v>
      </c>
      <c r="B349" s="8" t="s">
        <v>396</v>
      </c>
      <c r="C349" s="8" t="s">
        <v>575</v>
      </c>
      <c r="D349" s="8" t="s">
        <v>563</v>
      </c>
      <c r="E349" s="46">
        <v>5201001</v>
      </c>
      <c r="F349" s="8" t="s">
        <v>395</v>
      </c>
      <c r="G349" s="7">
        <f>G350</f>
        <v>751</v>
      </c>
    </row>
    <row r="350" spans="1:7" ht="15">
      <c r="A350" s="77" t="s">
        <v>581</v>
      </c>
      <c r="B350" s="22" t="s">
        <v>396</v>
      </c>
      <c r="C350" s="8" t="s">
        <v>575</v>
      </c>
      <c r="D350" s="8" t="s">
        <v>563</v>
      </c>
      <c r="E350" s="46">
        <v>5201001</v>
      </c>
      <c r="F350" s="9" t="s">
        <v>395</v>
      </c>
      <c r="G350" s="7">
        <v>751</v>
      </c>
    </row>
    <row r="351" spans="1:7" ht="105">
      <c r="A351" s="105" t="s">
        <v>758</v>
      </c>
      <c r="B351" s="8" t="s">
        <v>396</v>
      </c>
      <c r="C351" s="8" t="s">
        <v>575</v>
      </c>
      <c r="D351" s="8" t="s">
        <v>563</v>
      </c>
      <c r="E351" s="46">
        <v>5201002</v>
      </c>
      <c r="F351" s="8" t="s">
        <v>395</v>
      </c>
      <c r="G351" s="7">
        <f>G352</f>
        <v>26</v>
      </c>
    </row>
    <row r="352" spans="1:7" ht="15">
      <c r="A352" s="77" t="s">
        <v>581</v>
      </c>
      <c r="B352" s="8" t="s">
        <v>396</v>
      </c>
      <c r="C352" s="8" t="s">
        <v>575</v>
      </c>
      <c r="D352" s="8" t="s">
        <v>563</v>
      </c>
      <c r="E352" s="46">
        <v>5201002</v>
      </c>
      <c r="F352" s="8" t="s">
        <v>395</v>
      </c>
      <c r="G352" s="7">
        <v>26</v>
      </c>
    </row>
    <row r="353" spans="1:7" ht="60">
      <c r="A353" s="79" t="s">
        <v>751</v>
      </c>
      <c r="B353" s="48" t="s">
        <v>396</v>
      </c>
      <c r="C353" s="48" t="s">
        <v>575</v>
      </c>
      <c r="D353" s="48" t="s">
        <v>563</v>
      </c>
      <c r="E353" s="49">
        <v>5201301</v>
      </c>
      <c r="F353" s="48" t="s">
        <v>533</v>
      </c>
      <c r="G353" s="7">
        <f>G354</f>
        <v>3484</v>
      </c>
    </row>
    <row r="354" spans="1:7" ht="15">
      <c r="A354" s="77" t="s">
        <v>581</v>
      </c>
      <c r="B354" s="48" t="s">
        <v>396</v>
      </c>
      <c r="C354" s="48" t="s">
        <v>575</v>
      </c>
      <c r="D354" s="48" t="s">
        <v>563</v>
      </c>
      <c r="E354" s="49">
        <v>5201301</v>
      </c>
      <c r="F354" s="48" t="s">
        <v>395</v>
      </c>
      <c r="G354" s="7">
        <v>3484</v>
      </c>
    </row>
    <row r="355" spans="1:7" ht="68.25" customHeight="1">
      <c r="A355" s="79" t="s">
        <v>746</v>
      </c>
      <c r="B355" s="48" t="s">
        <v>396</v>
      </c>
      <c r="C355" s="48" t="s">
        <v>575</v>
      </c>
      <c r="D355" s="48" t="s">
        <v>563</v>
      </c>
      <c r="E355" s="49">
        <v>5201302</v>
      </c>
      <c r="F355" s="48" t="s">
        <v>533</v>
      </c>
      <c r="G355" s="7">
        <f>G356+G358+G360+G362</f>
        <v>10947</v>
      </c>
    </row>
    <row r="356" spans="1:7" ht="30">
      <c r="A356" s="79" t="s">
        <v>672</v>
      </c>
      <c r="B356" s="48" t="s">
        <v>396</v>
      </c>
      <c r="C356" s="48" t="s">
        <v>575</v>
      </c>
      <c r="D356" s="48" t="s">
        <v>563</v>
      </c>
      <c r="E356" s="49">
        <v>5201302</v>
      </c>
      <c r="F356" s="48" t="s">
        <v>533</v>
      </c>
      <c r="G356" s="7">
        <f>G357</f>
        <v>823</v>
      </c>
    </row>
    <row r="357" spans="1:7" ht="15">
      <c r="A357" s="77" t="s">
        <v>581</v>
      </c>
      <c r="B357" s="48" t="s">
        <v>396</v>
      </c>
      <c r="C357" s="48" t="s">
        <v>575</v>
      </c>
      <c r="D357" s="48" t="s">
        <v>563</v>
      </c>
      <c r="E357" s="49">
        <v>5201302</v>
      </c>
      <c r="F357" s="48" t="s">
        <v>395</v>
      </c>
      <c r="G357" s="7">
        <v>823</v>
      </c>
    </row>
    <row r="358" spans="1:7" ht="15">
      <c r="A358" s="79" t="s">
        <v>655</v>
      </c>
      <c r="B358" s="48" t="s">
        <v>396</v>
      </c>
      <c r="C358" s="48" t="s">
        <v>575</v>
      </c>
      <c r="D358" s="48" t="s">
        <v>563</v>
      </c>
      <c r="E358" s="49">
        <v>5201302</v>
      </c>
      <c r="F358" s="48" t="s">
        <v>533</v>
      </c>
      <c r="G358" s="7">
        <f>G359</f>
        <v>1353</v>
      </c>
    </row>
    <row r="359" spans="1:7" ht="15">
      <c r="A359" s="77" t="s">
        <v>581</v>
      </c>
      <c r="B359" s="50" t="s">
        <v>396</v>
      </c>
      <c r="C359" s="48" t="s">
        <v>575</v>
      </c>
      <c r="D359" s="8" t="s">
        <v>563</v>
      </c>
      <c r="E359" s="46">
        <v>5201302</v>
      </c>
      <c r="F359" s="50" t="s">
        <v>395</v>
      </c>
      <c r="G359" s="7">
        <v>1353</v>
      </c>
    </row>
    <row r="360" spans="1:7" ht="48" customHeight="1">
      <c r="A360" s="79" t="s">
        <v>745</v>
      </c>
      <c r="B360" s="48" t="s">
        <v>396</v>
      </c>
      <c r="C360" s="48" t="s">
        <v>575</v>
      </c>
      <c r="D360" s="48" t="s">
        <v>563</v>
      </c>
      <c r="E360" s="49">
        <v>5201302</v>
      </c>
      <c r="F360" s="48" t="s">
        <v>533</v>
      </c>
      <c r="G360" s="7">
        <f>G361</f>
        <v>170</v>
      </c>
    </row>
    <row r="361" spans="1:7" ht="15">
      <c r="A361" s="77" t="s">
        <v>581</v>
      </c>
      <c r="B361" s="50" t="s">
        <v>396</v>
      </c>
      <c r="C361" s="48" t="s">
        <v>575</v>
      </c>
      <c r="D361" s="8" t="s">
        <v>563</v>
      </c>
      <c r="E361" s="46">
        <v>5201302</v>
      </c>
      <c r="F361" s="50" t="s">
        <v>395</v>
      </c>
      <c r="G361" s="7">
        <v>170</v>
      </c>
    </row>
    <row r="362" spans="1:7" ht="33" customHeight="1">
      <c r="A362" s="77" t="s">
        <v>520</v>
      </c>
      <c r="B362" s="22" t="s">
        <v>396</v>
      </c>
      <c r="C362" s="8" t="s">
        <v>575</v>
      </c>
      <c r="D362" s="8" t="s">
        <v>563</v>
      </c>
      <c r="E362" s="46">
        <v>5201302</v>
      </c>
      <c r="F362" s="8" t="s">
        <v>533</v>
      </c>
      <c r="G362" s="7">
        <f>G363</f>
        <v>8601</v>
      </c>
    </row>
    <row r="363" spans="1:7" ht="15">
      <c r="A363" s="77" t="s">
        <v>581</v>
      </c>
      <c r="B363" s="22" t="s">
        <v>396</v>
      </c>
      <c r="C363" s="8" t="s">
        <v>575</v>
      </c>
      <c r="D363" s="8" t="s">
        <v>563</v>
      </c>
      <c r="E363" s="46">
        <v>5201302</v>
      </c>
      <c r="F363" s="8" t="s">
        <v>395</v>
      </c>
      <c r="G363" s="7">
        <v>8601</v>
      </c>
    </row>
    <row r="364" spans="1:7" ht="45">
      <c r="A364" s="77" t="s">
        <v>739</v>
      </c>
      <c r="B364" s="22" t="s">
        <v>396</v>
      </c>
      <c r="C364" s="8" t="s">
        <v>575</v>
      </c>
      <c r="D364" s="8" t="s">
        <v>563</v>
      </c>
      <c r="E364" s="46" t="s">
        <v>738</v>
      </c>
      <c r="F364" s="8" t="s">
        <v>533</v>
      </c>
      <c r="G364" s="7">
        <f>G365</f>
        <v>132</v>
      </c>
    </row>
    <row r="365" spans="1:7" ht="15">
      <c r="A365" s="77" t="s">
        <v>581</v>
      </c>
      <c r="B365" s="22" t="s">
        <v>396</v>
      </c>
      <c r="C365" s="8" t="s">
        <v>575</v>
      </c>
      <c r="D365" s="8" t="s">
        <v>563</v>
      </c>
      <c r="E365" s="46" t="s">
        <v>738</v>
      </c>
      <c r="F365" s="8" t="s">
        <v>395</v>
      </c>
      <c r="G365" s="7">
        <v>132</v>
      </c>
    </row>
    <row r="366" spans="1:7" ht="28.5">
      <c r="A366" s="76" t="s">
        <v>514</v>
      </c>
      <c r="B366" s="15" t="s">
        <v>388</v>
      </c>
      <c r="C366" s="8"/>
      <c r="D366" s="50"/>
      <c r="E366" s="51"/>
      <c r="F366" s="9"/>
      <c r="G366" s="13">
        <f>G367+G372</f>
        <v>39966</v>
      </c>
    </row>
    <row r="367" spans="1:7" ht="14.25" customHeight="1">
      <c r="A367" s="77" t="s">
        <v>390</v>
      </c>
      <c r="B367" s="8" t="s">
        <v>388</v>
      </c>
      <c r="C367" s="8" t="s">
        <v>553</v>
      </c>
      <c r="D367" s="8" t="s">
        <v>567</v>
      </c>
      <c r="E367" s="8" t="s">
        <v>425</v>
      </c>
      <c r="F367" s="9" t="s">
        <v>533</v>
      </c>
      <c r="G367" s="7">
        <f>G368</f>
        <v>7331</v>
      </c>
    </row>
    <row r="368" spans="1:7" ht="15">
      <c r="A368" s="77" t="s">
        <v>393</v>
      </c>
      <c r="B368" s="8" t="s">
        <v>388</v>
      </c>
      <c r="C368" s="8" t="s">
        <v>553</v>
      </c>
      <c r="D368" s="8" t="s">
        <v>567</v>
      </c>
      <c r="E368" s="8" t="s">
        <v>583</v>
      </c>
      <c r="F368" s="9" t="s">
        <v>533</v>
      </c>
      <c r="G368" s="7">
        <f>G369</f>
        <v>7331</v>
      </c>
    </row>
    <row r="369" spans="1:7" ht="15.75" customHeight="1">
      <c r="A369" s="77" t="s">
        <v>531</v>
      </c>
      <c r="B369" s="8" t="s">
        <v>388</v>
      </c>
      <c r="C369" s="8" t="s">
        <v>553</v>
      </c>
      <c r="D369" s="8" t="s">
        <v>567</v>
      </c>
      <c r="E369" s="8" t="s">
        <v>583</v>
      </c>
      <c r="F369" s="9" t="s">
        <v>533</v>
      </c>
      <c r="G369" s="7">
        <f>G370</f>
        <v>7331</v>
      </c>
    </row>
    <row r="370" spans="1:7" ht="30">
      <c r="A370" s="77" t="s">
        <v>424</v>
      </c>
      <c r="B370" s="8" t="s">
        <v>388</v>
      </c>
      <c r="C370" s="8" t="s">
        <v>553</v>
      </c>
      <c r="D370" s="8" t="s">
        <v>567</v>
      </c>
      <c r="E370" s="8" t="s">
        <v>583</v>
      </c>
      <c r="F370" s="9" t="s">
        <v>533</v>
      </c>
      <c r="G370" s="7">
        <f>G371</f>
        <v>7331</v>
      </c>
    </row>
    <row r="371" spans="1:7" ht="30">
      <c r="A371" s="81" t="s">
        <v>552</v>
      </c>
      <c r="B371" s="8" t="s">
        <v>388</v>
      </c>
      <c r="C371" s="8" t="s">
        <v>553</v>
      </c>
      <c r="D371" s="8" t="s">
        <v>567</v>
      </c>
      <c r="E371" s="8" t="s">
        <v>583</v>
      </c>
      <c r="F371" s="9" t="s">
        <v>379</v>
      </c>
      <c r="G371" s="7">
        <v>7331</v>
      </c>
    </row>
    <row r="372" spans="1:7" ht="30">
      <c r="A372" s="77" t="s">
        <v>460</v>
      </c>
      <c r="B372" s="8" t="s">
        <v>388</v>
      </c>
      <c r="C372" s="8" t="s">
        <v>562</v>
      </c>
      <c r="D372" s="8" t="s">
        <v>554</v>
      </c>
      <c r="E372" s="8" t="s">
        <v>557</v>
      </c>
      <c r="F372" s="9" t="s">
        <v>533</v>
      </c>
      <c r="G372" s="7">
        <f>G373+G391</f>
        <v>32635</v>
      </c>
    </row>
    <row r="373" spans="1:7" ht="15">
      <c r="A373" s="77" t="s">
        <v>432</v>
      </c>
      <c r="B373" s="8" t="s">
        <v>388</v>
      </c>
      <c r="C373" s="8" t="s">
        <v>562</v>
      </c>
      <c r="D373" s="8" t="s">
        <v>555</v>
      </c>
      <c r="E373" s="8" t="s">
        <v>557</v>
      </c>
      <c r="F373" s="9" t="s">
        <v>533</v>
      </c>
      <c r="G373" s="7">
        <f>G377+G380+G383+G388+G374+G386</f>
        <v>26680</v>
      </c>
    </row>
    <row r="374" spans="1:7" ht="15">
      <c r="A374" s="77" t="s">
        <v>465</v>
      </c>
      <c r="B374" s="8" t="s">
        <v>388</v>
      </c>
      <c r="C374" s="8" t="s">
        <v>562</v>
      </c>
      <c r="D374" s="8" t="s">
        <v>555</v>
      </c>
      <c r="E374" s="8" t="s">
        <v>406</v>
      </c>
      <c r="F374" s="9" t="s">
        <v>533</v>
      </c>
      <c r="G374" s="7">
        <f>G375</f>
        <v>6</v>
      </c>
    </row>
    <row r="375" spans="1:7" ht="15">
      <c r="A375" s="77" t="s">
        <v>659</v>
      </c>
      <c r="B375" s="8" t="s">
        <v>388</v>
      </c>
      <c r="C375" s="8" t="s">
        <v>562</v>
      </c>
      <c r="D375" s="8" t="s">
        <v>555</v>
      </c>
      <c r="E375" s="8" t="s">
        <v>570</v>
      </c>
      <c r="F375" s="9" t="s">
        <v>533</v>
      </c>
      <c r="G375" s="7">
        <f>G376</f>
        <v>6</v>
      </c>
    </row>
    <row r="376" spans="1:7" ht="15">
      <c r="A376" s="77" t="s">
        <v>548</v>
      </c>
      <c r="B376" s="8" t="s">
        <v>388</v>
      </c>
      <c r="C376" s="8" t="s">
        <v>562</v>
      </c>
      <c r="D376" s="8" t="s">
        <v>555</v>
      </c>
      <c r="E376" s="8" t="s">
        <v>570</v>
      </c>
      <c r="F376" s="9" t="s">
        <v>388</v>
      </c>
      <c r="G376" s="7">
        <v>6</v>
      </c>
    </row>
    <row r="377" spans="1:7" ht="30" customHeight="1">
      <c r="A377" s="77" t="s">
        <v>433</v>
      </c>
      <c r="B377" s="8" t="s">
        <v>388</v>
      </c>
      <c r="C377" s="8" t="s">
        <v>562</v>
      </c>
      <c r="D377" s="8" t="s">
        <v>555</v>
      </c>
      <c r="E377" s="8" t="s">
        <v>435</v>
      </c>
      <c r="F377" s="9" t="s">
        <v>533</v>
      </c>
      <c r="G377" s="7">
        <f>G378</f>
        <v>14311</v>
      </c>
    </row>
    <row r="378" spans="1:7" ht="30">
      <c r="A378" s="77" t="s">
        <v>424</v>
      </c>
      <c r="B378" s="8" t="s">
        <v>388</v>
      </c>
      <c r="C378" s="8" t="s">
        <v>562</v>
      </c>
      <c r="D378" s="8" t="s">
        <v>555</v>
      </c>
      <c r="E378" s="8" t="s">
        <v>590</v>
      </c>
      <c r="F378" s="9" t="s">
        <v>533</v>
      </c>
      <c r="G378" s="7">
        <f>G379</f>
        <v>14311</v>
      </c>
    </row>
    <row r="379" spans="1:7" ht="33" customHeight="1">
      <c r="A379" s="77" t="s">
        <v>552</v>
      </c>
      <c r="B379" s="8" t="s">
        <v>388</v>
      </c>
      <c r="C379" s="8" t="s">
        <v>562</v>
      </c>
      <c r="D379" s="8" t="s">
        <v>555</v>
      </c>
      <c r="E379" s="8" t="s">
        <v>590</v>
      </c>
      <c r="F379" s="9" t="s">
        <v>379</v>
      </c>
      <c r="G379" s="7">
        <v>14311</v>
      </c>
    </row>
    <row r="380" spans="1:7" ht="15">
      <c r="A380" s="77" t="s">
        <v>436</v>
      </c>
      <c r="B380" s="8" t="s">
        <v>388</v>
      </c>
      <c r="C380" s="8" t="s">
        <v>562</v>
      </c>
      <c r="D380" s="8" t="s">
        <v>555</v>
      </c>
      <c r="E380" s="8" t="s">
        <v>437</v>
      </c>
      <c r="F380" s="9" t="s">
        <v>533</v>
      </c>
      <c r="G380" s="7">
        <f>G381</f>
        <v>1671</v>
      </c>
    </row>
    <row r="381" spans="1:7" ht="30">
      <c r="A381" s="77" t="s">
        <v>424</v>
      </c>
      <c r="B381" s="8" t="s">
        <v>388</v>
      </c>
      <c r="C381" s="8" t="s">
        <v>562</v>
      </c>
      <c r="D381" s="8" t="s">
        <v>555</v>
      </c>
      <c r="E381" s="8" t="s">
        <v>591</v>
      </c>
      <c r="F381" s="9" t="s">
        <v>533</v>
      </c>
      <c r="G381" s="7">
        <f>G382</f>
        <v>1671</v>
      </c>
    </row>
    <row r="382" spans="1:7" ht="33" customHeight="1">
      <c r="A382" s="77" t="s">
        <v>552</v>
      </c>
      <c r="B382" s="8" t="s">
        <v>388</v>
      </c>
      <c r="C382" s="8" t="s">
        <v>562</v>
      </c>
      <c r="D382" s="8" t="s">
        <v>555</v>
      </c>
      <c r="E382" s="8" t="s">
        <v>591</v>
      </c>
      <c r="F382" s="9" t="s">
        <v>379</v>
      </c>
      <c r="G382" s="7">
        <v>1671</v>
      </c>
    </row>
    <row r="383" spans="1:7" ht="15">
      <c r="A383" s="77" t="s">
        <v>438</v>
      </c>
      <c r="B383" s="8" t="s">
        <v>388</v>
      </c>
      <c r="C383" s="8" t="s">
        <v>562</v>
      </c>
      <c r="D383" s="8" t="s">
        <v>555</v>
      </c>
      <c r="E383" s="8" t="s">
        <v>439</v>
      </c>
      <c r="F383" s="9" t="s">
        <v>533</v>
      </c>
      <c r="G383" s="7">
        <f>G384</f>
        <v>8196</v>
      </c>
    </row>
    <row r="384" spans="1:7" ht="30">
      <c r="A384" s="77" t="s">
        <v>424</v>
      </c>
      <c r="B384" s="8" t="s">
        <v>388</v>
      </c>
      <c r="C384" s="8" t="s">
        <v>562</v>
      </c>
      <c r="D384" s="23" t="s">
        <v>555</v>
      </c>
      <c r="E384" s="23" t="s">
        <v>592</v>
      </c>
      <c r="F384" s="9" t="s">
        <v>533</v>
      </c>
      <c r="G384" s="7">
        <f>G385</f>
        <v>8196</v>
      </c>
    </row>
    <row r="385" spans="1:7" ht="31.5" customHeight="1">
      <c r="A385" s="77" t="s">
        <v>552</v>
      </c>
      <c r="B385" s="8" t="s">
        <v>388</v>
      </c>
      <c r="C385" s="8" t="s">
        <v>562</v>
      </c>
      <c r="D385" s="23" t="s">
        <v>555</v>
      </c>
      <c r="E385" s="23" t="s">
        <v>592</v>
      </c>
      <c r="F385" s="9" t="s">
        <v>379</v>
      </c>
      <c r="G385" s="7">
        <v>8196</v>
      </c>
    </row>
    <row r="386" spans="1:7" ht="31.5" customHeight="1">
      <c r="A386" s="77" t="s">
        <v>804</v>
      </c>
      <c r="B386" s="8" t="s">
        <v>388</v>
      </c>
      <c r="C386" s="8" t="s">
        <v>562</v>
      </c>
      <c r="D386" s="23" t="s">
        <v>555</v>
      </c>
      <c r="E386" s="23" t="s">
        <v>805</v>
      </c>
      <c r="F386" s="9" t="s">
        <v>379</v>
      </c>
      <c r="G386" s="7">
        <v>219</v>
      </c>
    </row>
    <row r="387" spans="1:7" ht="31.5" customHeight="1">
      <c r="A387" s="77" t="s">
        <v>552</v>
      </c>
      <c r="B387" s="8" t="s">
        <v>388</v>
      </c>
      <c r="C387" s="8" t="s">
        <v>562</v>
      </c>
      <c r="D387" s="23" t="s">
        <v>555</v>
      </c>
      <c r="E387" s="23" t="s">
        <v>805</v>
      </c>
      <c r="F387" s="9" t="s">
        <v>379</v>
      </c>
      <c r="G387" s="7">
        <v>219</v>
      </c>
    </row>
    <row r="388" spans="1:7" ht="30">
      <c r="A388" s="77" t="s">
        <v>508</v>
      </c>
      <c r="B388" s="8" t="s">
        <v>388</v>
      </c>
      <c r="C388" s="8" t="s">
        <v>562</v>
      </c>
      <c r="D388" s="8" t="s">
        <v>555</v>
      </c>
      <c r="E388" s="8" t="s">
        <v>509</v>
      </c>
      <c r="F388" s="9" t="s">
        <v>533</v>
      </c>
      <c r="G388" s="7">
        <f>G389</f>
        <v>2277</v>
      </c>
    </row>
    <row r="389" spans="1:7" ht="30">
      <c r="A389" s="77" t="s">
        <v>766</v>
      </c>
      <c r="B389" s="8" t="s">
        <v>388</v>
      </c>
      <c r="C389" s="8" t="s">
        <v>562</v>
      </c>
      <c r="D389" s="8" t="s">
        <v>555</v>
      </c>
      <c r="E389" s="8" t="s">
        <v>612</v>
      </c>
      <c r="F389" s="9" t="s">
        <v>533</v>
      </c>
      <c r="G389" s="7">
        <f>G390</f>
        <v>2277</v>
      </c>
    </row>
    <row r="390" spans="1:7" ht="62.25" customHeight="1">
      <c r="A390" s="91" t="s">
        <v>675</v>
      </c>
      <c r="B390" s="8" t="s">
        <v>388</v>
      </c>
      <c r="C390" s="8" t="s">
        <v>562</v>
      </c>
      <c r="D390" s="8" t="s">
        <v>555</v>
      </c>
      <c r="E390" s="8" t="s">
        <v>612</v>
      </c>
      <c r="F390" s="9" t="s">
        <v>676</v>
      </c>
      <c r="G390" s="7">
        <v>2277</v>
      </c>
    </row>
    <row r="391" spans="1:7" ht="48.75" customHeight="1">
      <c r="A391" s="77" t="s">
        <v>486</v>
      </c>
      <c r="B391" s="8" t="s">
        <v>388</v>
      </c>
      <c r="C391" s="8" t="s">
        <v>562</v>
      </c>
      <c r="D391" s="8" t="s">
        <v>576</v>
      </c>
      <c r="E391" s="8" t="s">
        <v>557</v>
      </c>
      <c r="F391" s="9" t="s">
        <v>533</v>
      </c>
      <c r="G391" s="7">
        <f>G392+G395</f>
        <v>5955</v>
      </c>
    </row>
    <row r="392" spans="1:7" ht="78.75" customHeight="1">
      <c r="A392" s="77" t="s">
        <v>593</v>
      </c>
      <c r="B392" s="8" t="s">
        <v>388</v>
      </c>
      <c r="C392" s="8" t="s">
        <v>562</v>
      </c>
      <c r="D392" s="8" t="s">
        <v>576</v>
      </c>
      <c r="E392" s="8" t="s">
        <v>559</v>
      </c>
      <c r="F392" s="9" t="s">
        <v>533</v>
      </c>
      <c r="G392" s="7">
        <f>G393</f>
        <v>1355</v>
      </c>
    </row>
    <row r="393" spans="1:7" ht="15">
      <c r="A393" s="77" t="s">
        <v>399</v>
      </c>
      <c r="B393" s="8" t="s">
        <v>388</v>
      </c>
      <c r="C393" s="8" t="s">
        <v>562</v>
      </c>
      <c r="D393" s="8" t="s">
        <v>576</v>
      </c>
      <c r="E393" s="8" t="s">
        <v>560</v>
      </c>
      <c r="F393" s="9" t="s">
        <v>533</v>
      </c>
      <c r="G393" s="7">
        <f>G394</f>
        <v>1355</v>
      </c>
    </row>
    <row r="394" spans="1:7" ht="30">
      <c r="A394" s="77" t="s">
        <v>549</v>
      </c>
      <c r="B394" s="8" t="s">
        <v>388</v>
      </c>
      <c r="C394" s="8" t="s">
        <v>562</v>
      </c>
      <c r="D394" s="8" t="s">
        <v>576</v>
      </c>
      <c r="E394" s="8" t="s">
        <v>560</v>
      </c>
      <c r="F394" s="9" t="s">
        <v>547</v>
      </c>
      <c r="G394" s="7">
        <v>1355</v>
      </c>
    </row>
    <row r="395" spans="1:7" ht="96" customHeight="1">
      <c r="A395" s="77" t="s">
        <v>498</v>
      </c>
      <c r="B395" s="8" t="s">
        <v>388</v>
      </c>
      <c r="C395" s="8" t="s">
        <v>562</v>
      </c>
      <c r="D395" s="8" t="s">
        <v>576</v>
      </c>
      <c r="E395" s="8" t="s">
        <v>594</v>
      </c>
      <c r="F395" s="9" t="s">
        <v>533</v>
      </c>
      <c r="G395" s="7">
        <f>G396</f>
        <v>4600</v>
      </c>
    </row>
    <row r="396" spans="1:7" ht="30">
      <c r="A396" s="77" t="s">
        <v>424</v>
      </c>
      <c r="B396" s="8" t="s">
        <v>388</v>
      </c>
      <c r="C396" s="8" t="s">
        <v>562</v>
      </c>
      <c r="D396" s="8" t="s">
        <v>576</v>
      </c>
      <c r="E396" s="8" t="s">
        <v>594</v>
      </c>
      <c r="F396" s="9" t="s">
        <v>533</v>
      </c>
      <c r="G396" s="7">
        <f>G397</f>
        <v>4600</v>
      </c>
    </row>
    <row r="397" spans="1:7" ht="33" customHeight="1">
      <c r="A397" s="77" t="s">
        <v>552</v>
      </c>
      <c r="B397" s="8" t="s">
        <v>388</v>
      </c>
      <c r="C397" s="8" t="s">
        <v>562</v>
      </c>
      <c r="D397" s="8" t="s">
        <v>576</v>
      </c>
      <c r="E397" s="8" t="s">
        <v>594</v>
      </c>
      <c r="F397" s="9" t="s">
        <v>379</v>
      </c>
      <c r="G397" s="7">
        <v>4600</v>
      </c>
    </row>
    <row r="398" spans="1:7" ht="28.5">
      <c r="A398" s="76" t="s">
        <v>705</v>
      </c>
      <c r="B398" s="15" t="s">
        <v>389</v>
      </c>
      <c r="C398" s="16"/>
      <c r="D398" s="50"/>
      <c r="E398" s="51"/>
      <c r="F398" s="17"/>
      <c r="G398" s="6">
        <f>G399</f>
        <v>104199</v>
      </c>
    </row>
    <row r="399" spans="1:7" ht="30">
      <c r="A399" s="77" t="s">
        <v>540</v>
      </c>
      <c r="B399" s="8" t="s">
        <v>389</v>
      </c>
      <c r="C399" s="8" t="s">
        <v>572</v>
      </c>
      <c r="D399" s="8" t="s">
        <v>554</v>
      </c>
      <c r="E399" s="8" t="s">
        <v>557</v>
      </c>
      <c r="F399" s="17" t="s">
        <v>533</v>
      </c>
      <c r="G399" s="7">
        <f>G400+G404+G414++G423</f>
        <v>104199</v>
      </c>
    </row>
    <row r="400" spans="1:7" ht="15">
      <c r="A400" s="77" t="s">
        <v>539</v>
      </c>
      <c r="B400" s="8" t="s">
        <v>389</v>
      </c>
      <c r="C400" s="8" t="s">
        <v>572</v>
      </c>
      <c r="D400" s="8" t="s">
        <v>555</v>
      </c>
      <c r="E400" s="8" t="s">
        <v>557</v>
      </c>
      <c r="F400" s="9" t="s">
        <v>533</v>
      </c>
      <c r="G400" s="7">
        <f>G401</f>
        <v>47357</v>
      </c>
    </row>
    <row r="401" spans="1:7" ht="30">
      <c r="A401" s="77" t="s">
        <v>595</v>
      </c>
      <c r="B401" s="8" t="s">
        <v>389</v>
      </c>
      <c r="C401" s="8" t="s">
        <v>572</v>
      </c>
      <c r="D401" s="8" t="s">
        <v>555</v>
      </c>
      <c r="E401" s="8" t="s">
        <v>442</v>
      </c>
      <c r="F401" s="9" t="s">
        <v>533</v>
      </c>
      <c r="G401" s="7">
        <f>G402</f>
        <v>47357</v>
      </c>
    </row>
    <row r="402" spans="1:7" ht="30">
      <c r="A402" s="77" t="s">
        <v>658</v>
      </c>
      <c r="B402" s="8" t="s">
        <v>389</v>
      </c>
      <c r="C402" s="8" t="s">
        <v>572</v>
      </c>
      <c r="D402" s="8" t="s">
        <v>555</v>
      </c>
      <c r="E402" s="8" t="s">
        <v>596</v>
      </c>
      <c r="F402" s="9" t="s">
        <v>533</v>
      </c>
      <c r="G402" s="7">
        <f>G403</f>
        <v>47357</v>
      </c>
    </row>
    <row r="403" spans="1:7" ht="36" customHeight="1">
      <c r="A403" s="77" t="s">
        <v>552</v>
      </c>
      <c r="B403" s="8" t="s">
        <v>389</v>
      </c>
      <c r="C403" s="8" t="s">
        <v>572</v>
      </c>
      <c r="D403" s="8" t="s">
        <v>555</v>
      </c>
      <c r="E403" s="8" t="s">
        <v>596</v>
      </c>
      <c r="F403" s="9" t="s">
        <v>379</v>
      </c>
      <c r="G403" s="7">
        <v>47357</v>
      </c>
    </row>
    <row r="404" spans="1:7" ht="15">
      <c r="A404" s="77" t="s">
        <v>542</v>
      </c>
      <c r="B404" s="8" t="s">
        <v>389</v>
      </c>
      <c r="C404" s="8" t="s">
        <v>572</v>
      </c>
      <c r="D404" s="8" t="s">
        <v>567</v>
      </c>
      <c r="E404" s="8" t="s">
        <v>557</v>
      </c>
      <c r="F404" s="9" t="s">
        <v>533</v>
      </c>
      <c r="G404" s="7">
        <f>G408+G411+G405</f>
        <v>8827</v>
      </c>
    </row>
    <row r="405" spans="1:7" ht="30">
      <c r="A405" s="77" t="s">
        <v>595</v>
      </c>
      <c r="B405" s="8" t="s">
        <v>389</v>
      </c>
      <c r="C405" s="8" t="s">
        <v>572</v>
      </c>
      <c r="D405" s="8" t="s">
        <v>567</v>
      </c>
      <c r="E405" s="8" t="s">
        <v>442</v>
      </c>
      <c r="F405" s="9" t="s">
        <v>533</v>
      </c>
      <c r="G405" s="7">
        <f>G406</f>
        <v>7024</v>
      </c>
    </row>
    <row r="406" spans="1:7" ht="30">
      <c r="A406" s="77" t="s">
        <v>658</v>
      </c>
      <c r="B406" s="8" t="s">
        <v>389</v>
      </c>
      <c r="C406" s="8" t="s">
        <v>572</v>
      </c>
      <c r="D406" s="8" t="s">
        <v>567</v>
      </c>
      <c r="E406" s="8" t="s">
        <v>596</v>
      </c>
      <c r="F406" s="9" t="s">
        <v>533</v>
      </c>
      <c r="G406" s="7">
        <f>G407</f>
        <v>7024</v>
      </c>
    </row>
    <row r="407" spans="1:7" ht="30">
      <c r="A407" s="77" t="s">
        <v>552</v>
      </c>
      <c r="B407" s="8" t="s">
        <v>389</v>
      </c>
      <c r="C407" s="8" t="s">
        <v>572</v>
      </c>
      <c r="D407" s="8" t="s">
        <v>567</v>
      </c>
      <c r="E407" s="8" t="s">
        <v>596</v>
      </c>
      <c r="F407" s="9" t="s">
        <v>379</v>
      </c>
      <c r="G407" s="7">
        <v>7024</v>
      </c>
    </row>
    <row r="408" spans="1:7" ht="30">
      <c r="A408" s="77" t="s">
        <v>497</v>
      </c>
      <c r="B408" s="8" t="s">
        <v>389</v>
      </c>
      <c r="C408" s="8" t="s">
        <v>572</v>
      </c>
      <c r="D408" s="8" t="s">
        <v>567</v>
      </c>
      <c r="E408" s="8" t="s">
        <v>664</v>
      </c>
      <c r="F408" s="9" t="s">
        <v>533</v>
      </c>
      <c r="G408" s="7">
        <f>G409</f>
        <v>1466</v>
      </c>
    </row>
    <row r="409" spans="1:7" ht="30">
      <c r="A409" s="77" t="s">
        <v>424</v>
      </c>
      <c r="B409" s="8" t="s">
        <v>389</v>
      </c>
      <c r="C409" s="8" t="s">
        <v>572</v>
      </c>
      <c r="D409" s="8" t="s">
        <v>567</v>
      </c>
      <c r="E409" s="8" t="s">
        <v>600</v>
      </c>
      <c r="F409" s="9" t="s">
        <v>533</v>
      </c>
      <c r="G409" s="7">
        <f>G410</f>
        <v>1466</v>
      </c>
    </row>
    <row r="410" spans="1:7" ht="36" customHeight="1">
      <c r="A410" s="77" t="s">
        <v>552</v>
      </c>
      <c r="B410" s="8" t="s">
        <v>389</v>
      </c>
      <c r="C410" s="8" t="s">
        <v>572</v>
      </c>
      <c r="D410" s="8" t="s">
        <v>567</v>
      </c>
      <c r="E410" s="8" t="s">
        <v>600</v>
      </c>
      <c r="F410" s="9" t="s">
        <v>379</v>
      </c>
      <c r="G410" s="7">
        <v>1466</v>
      </c>
    </row>
    <row r="411" spans="1:7" ht="15">
      <c r="A411" s="77" t="s">
        <v>443</v>
      </c>
      <c r="B411" s="8" t="s">
        <v>389</v>
      </c>
      <c r="C411" s="8" t="s">
        <v>572</v>
      </c>
      <c r="D411" s="8" t="s">
        <v>567</v>
      </c>
      <c r="E411" s="8" t="s">
        <v>444</v>
      </c>
      <c r="F411" s="9" t="s">
        <v>533</v>
      </c>
      <c r="G411" s="7">
        <f>G412</f>
        <v>337</v>
      </c>
    </row>
    <row r="412" spans="1:7" ht="30">
      <c r="A412" s="77" t="s">
        <v>424</v>
      </c>
      <c r="B412" s="8" t="s">
        <v>389</v>
      </c>
      <c r="C412" s="8" t="s">
        <v>572</v>
      </c>
      <c r="D412" s="8" t="s">
        <v>567</v>
      </c>
      <c r="E412" s="8" t="s">
        <v>599</v>
      </c>
      <c r="F412" s="9" t="s">
        <v>533</v>
      </c>
      <c r="G412" s="7">
        <f>G413</f>
        <v>337</v>
      </c>
    </row>
    <row r="413" spans="1:7" ht="30">
      <c r="A413" s="77" t="s">
        <v>552</v>
      </c>
      <c r="B413" s="8" t="s">
        <v>389</v>
      </c>
      <c r="C413" s="8" t="s">
        <v>572</v>
      </c>
      <c r="D413" s="8" t="s">
        <v>567</v>
      </c>
      <c r="E413" s="8" t="s">
        <v>599</v>
      </c>
      <c r="F413" s="9" t="s">
        <v>379</v>
      </c>
      <c r="G413" s="7">
        <v>337</v>
      </c>
    </row>
    <row r="414" spans="1:7" ht="15">
      <c r="A414" s="77" t="s">
        <v>541</v>
      </c>
      <c r="B414" s="8" t="s">
        <v>389</v>
      </c>
      <c r="C414" s="8" t="s">
        <v>572</v>
      </c>
      <c r="D414" s="8" t="s">
        <v>563</v>
      </c>
      <c r="E414" s="8" t="s">
        <v>557</v>
      </c>
      <c r="F414" s="9" t="s">
        <v>533</v>
      </c>
      <c r="G414" s="7">
        <f>G415+G418</f>
        <v>39583</v>
      </c>
    </row>
    <row r="415" spans="1:7" ht="15">
      <c r="A415" s="77" t="s">
        <v>597</v>
      </c>
      <c r="B415" s="8" t="s">
        <v>389</v>
      </c>
      <c r="C415" s="8" t="s">
        <v>572</v>
      </c>
      <c r="D415" s="8" t="s">
        <v>563</v>
      </c>
      <c r="E415" s="8" t="s">
        <v>598</v>
      </c>
      <c r="F415" s="9" t="s">
        <v>533</v>
      </c>
      <c r="G415" s="7">
        <f>G417</f>
        <v>32493</v>
      </c>
    </row>
    <row r="416" spans="1:7" ht="30">
      <c r="A416" s="77" t="s">
        <v>424</v>
      </c>
      <c r="B416" s="8" t="s">
        <v>389</v>
      </c>
      <c r="C416" s="8" t="s">
        <v>572</v>
      </c>
      <c r="D416" s="8" t="s">
        <v>563</v>
      </c>
      <c r="E416" s="8" t="s">
        <v>598</v>
      </c>
      <c r="F416" s="9" t="s">
        <v>533</v>
      </c>
      <c r="G416" s="7">
        <f>G417</f>
        <v>32493</v>
      </c>
    </row>
    <row r="417" spans="1:7" ht="35.25" customHeight="1">
      <c r="A417" s="77" t="s">
        <v>552</v>
      </c>
      <c r="B417" s="8" t="s">
        <v>389</v>
      </c>
      <c r="C417" s="8" t="s">
        <v>572</v>
      </c>
      <c r="D417" s="8" t="s">
        <v>563</v>
      </c>
      <c r="E417" s="8" t="s">
        <v>598</v>
      </c>
      <c r="F417" s="9" t="s">
        <v>379</v>
      </c>
      <c r="G417" s="7">
        <v>32493</v>
      </c>
    </row>
    <row r="418" spans="1:7" ht="30">
      <c r="A418" s="77" t="s">
        <v>519</v>
      </c>
      <c r="B418" s="8" t="s">
        <v>389</v>
      </c>
      <c r="C418" s="8" t="s">
        <v>572</v>
      </c>
      <c r="D418" s="8" t="s">
        <v>563</v>
      </c>
      <c r="E418" s="8" t="s">
        <v>532</v>
      </c>
      <c r="F418" s="9" t="s">
        <v>533</v>
      </c>
      <c r="G418" s="7">
        <f>G419+G421</f>
        <v>7090</v>
      </c>
    </row>
    <row r="419" spans="1:7" ht="80.25" customHeight="1">
      <c r="A419" s="82" t="s">
        <v>741</v>
      </c>
      <c r="B419" s="22" t="s">
        <v>389</v>
      </c>
      <c r="C419" s="8" t="s">
        <v>572</v>
      </c>
      <c r="D419" s="8" t="s">
        <v>563</v>
      </c>
      <c r="E419" s="8" t="s">
        <v>742</v>
      </c>
      <c r="F419" s="9" t="s">
        <v>533</v>
      </c>
      <c r="G419" s="7">
        <f>G420</f>
        <v>6270</v>
      </c>
    </row>
    <row r="420" spans="1:7" ht="37.5" customHeight="1">
      <c r="A420" s="77" t="s">
        <v>552</v>
      </c>
      <c r="B420" s="8" t="s">
        <v>389</v>
      </c>
      <c r="C420" s="8" t="s">
        <v>572</v>
      </c>
      <c r="D420" s="8" t="s">
        <v>563</v>
      </c>
      <c r="E420" s="8" t="s">
        <v>742</v>
      </c>
      <c r="F420" s="9" t="s">
        <v>379</v>
      </c>
      <c r="G420" s="7">
        <v>6270</v>
      </c>
    </row>
    <row r="421" spans="1:7" ht="76.5" customHeight="1">
      <c r="A421" s="82" t="s">
        <v>743</v>
      </c>
      <c r="B421" s="22" t="s">
        <v>389</v>
      </c>
      <c r="C421" s="8" t="s">
        <v>572</v>
      </c>
      <c r="D421" s="8" t="s">
        <v>563</v>
      </c>
      <c r="E421" s="8" t="s">
        <v>744</v>
      </c>
      <c r="F421" s="9" t="s">
        <v>533</v>
      </c>
      <c r="G421" s="7">
        <f>G422</f>
        <v>820</v>
      </c>
    </row>
    <row r="422" spans="1:7" ht="30">
      <c r="A422" s="77" t="s">
        <v>552</v>
      </c>
      <c r="B422" s="8" t="s">
        <v>389</v>
      </c>
      <c r="C422" s="8" t="s">
        <v>572</v>
      </c>
      <c r="D422" s="8" t="s">
        <v>563</v>
      </c>
      <c r="E422" s="8" t="s">
        <v>744</v>
      </c>
      <c r="F422" s="9" t="s">
        <v>379</v>
      </c>
      <c r="G422" s="7">
        <v>820</v>
      </c>
    </row>
    <row r="423" spans="1:7" ht="30">
      <c r="A423" s="77" t="s">
        <v>544</v>
      </c>
      <c r="B423" s="8" t="s">
        <v>389</v>
      </c>
      <c r="C423" s="8" t="s">
        <v>572</v>
      </c>
      <c r="D423" s="8" t="s">
        <v>575</v>
      </c>
      <c r="E423" s="8" t="s">
        <v>557</v>
      </c>
      <c r="F423" s="9" t="s">
        <v>533</v>
      </c>
      <c r="G423" s="7">
        <f>G424+G427+G430</f>
        <v>8432</v>
      </c>
    </row>
    <row r="424" spans="1:7" ht="66.75" customHeight="1">
      <c r="A424" s="75" t="s">
        <v>550</v>
      </c>
      <c r="B424" s="8" t="s">
        <v>389</v>
      </c>
      <c r="C424" s="8" t="s">
        <v>572</v>
      </c>
      <c r="D424" s="8" t="s">
        <v>575</v>
      </c>
      <c r="E424" s="8" t="s">
        <v>559</v>
      </c>
      <c r="F424" s="9" t="s">
        <v>533</v>
      </c>
      <c r="G424" s="7">
        <f>G425</f>
        <v>2297</v>
      </c>
    </row>
    <row r="425" spans="1:7" ht="15">
      <c r="A425" s="75" t="s">
        <v>399</v>
      </c>
      <c r="B425" s="8" t="s">
        <v>389</v>
      </c>
      <c r="C425" s="8" t="s">
        <v>572</v>
      </c>
      <c r="D425" s="8" t="s">
        <v>575</v>
      </c>
      <c r="E425" s="8" t="s">
        <v>560</v>
      </c>
      <c r="F425" s="9" t="s">
        <v>533</v>
      </c>
      <c r="G425" s="7">
        <f>G426</f>
        <v>2297</v>
      </c>
    </row>
    <row r="426" spans="1:7" ht="30">
      <c r="A426" s="75" t="s">
        <v>549</v>
      </c>
      <c r="B426" s="8" t="s">
        <v>389</v>
      </c>
      <c r="C426" s="8" t="s">
        <v>572</v>
      </c>
      <c r="D426" s="8" t="s">
        <v>575</v>
      </c>
      <c r="E426" s="8" t="s">
        <v>560</v>
      </c>
      <c r="F426" s="9" t="s">
        <v>547</v>
      </c>
      <c r="G426" s="7">
        <v>2297</v>
      </c>
    </row>
    <row r="427" spans="1:7" ht="96.75" customHeight="1">
      <c r="A427" s="77" t="s">
        <v>498</v>
      </c>
      <c r="B427" s="8" t="s">
        <v>389</v>
      </c>
      <c r="C427" s="8" t="s">
        <v>572</v>
      </c>
      <c r="D427" s="8" t="s">
        <v>575</v>
      </c>
      <c r="E427" s="8" t="s">
        <v>587</v>
      </c>
      <c r="F427" s="9" t="s">
        <v>533</v>
      </c>
      <c r="G427" s="7">
        <f>G428</f>
        <v>5615</v>
      </c>
    </row>
    <row r="428" spans="1:7" ht="30">
      <c r="A428" s="77" t="s">
        <v>424</v>
      </c>
      <c r="B428" s="8" t="s">
        <v>389</v>
      </c>
      <c r="C428" s="8" t="s">
        <v>572</v>
      </c>
      <c r="D428" s="8" t="s">
        <v>575</v>
      </c>
      <c r="E428" s="8" t="s">
        <v>587</v>
      </c>
      <c r="F428" s="9" t="s">
        <v>533</v>
      </c>
      <c r="G428" s="7">
        <f>G429</f>
        <v>5615</v>
      </c>
    </row>
    <row r="429" spans="1:7" ht="29.25" customHeight="1">
      <c r="A429" s="77" t="s">
        <v>588</v>
      </c>
      <c r="B429" s="8" t="s">
        <v>389</v>
      </c>
      <c r="C429" s="8" t="s">
        <v>572</v>
      </c>
      <c r="D429" s="8" t="s">
        <v>575</v>
      </c>
      <c r="E429" s="8" t="s">
        <v>587</v>
      </c>
      <c r="F429" s="9" t="s">
        <v>379</v>
      </c>
      <c r="G429" s="7">
        <v>5615</v>
      </c>
    </row>
    <row r="430" spans="1:7" ht="30">
      <c r="A430" s="77" t="s">
        <v>759</v>
      </c>
      <c r="B430" s="8" t="s">
        <v>389</v>
      </c>
      <c r="C430" s="8" t="s">
        <v>572</v>
      </c>
      <c r="D430" s="8" t="s">
        <v>575</v>
      </c>
      <c r="E430" s="8" t="s">
        <v>509</v>
      </c>
      <c r="F430" s="9" t="s">
        <v>533</v>
      </c>
      <c r="G430" s="7">
        <f>G431+G433+G435</f>
        <v>520</v>
      </c>
    </row>
    <row r="431" spans="1:7" ht="30">
      <c r="A431" s="77" t="s">
        <v>763</v>
      </c>
      <c r="B431" s="8" t="s">
        <v>389</v>
      </c>
      <c r="C431" s="8" t="s">
        <v>572</v>
      </c>
      <c r="D431" s="8" t="s">
        <v>575</v>
      </c>
      <c r="E431" s="8" t="s">
        <v>694</v>
      </c>
      <c r="F431" s="9" t="s">
        <v>533</v>
      </c>
      <c r="G431" s="7">
        <f>G432</f>
        <v>200</v>
      </c>
    </row>
    <row r="432" spans="1:7" ht="30">
      <c r="A432" s="82" t="s">
        <v>549</v>
      </c>
      <c r="B432" s="8" t="s">
        <v>389</v>
      </c>
      <c r="C432" s="8" t="s">
        <v>572</v>
      </c>
      <c r="D432" s="8" t="s">
        <v>575</v>
      </c>
      <c r="E432" s="8" t="s">
        <v>694</v>
      </c>
      <c r="F432" s="9" t="s">
        <v>547</v>
      </c>
      <c r="G432" s="7">
        <v>200</v>
      </c>
    </row>
    <row r="433" spans="1:7" ht="78" customHeight="1">
      <c r="A433" s="77" t="s">
        <v>764</v>
      </c>
      <c r="B433" s="8" t="s">
        <v>389</v>
      </c>
      <c r="C433" s="8" t="s">
        <v>572</v>
      </c>
      <c r="D433" s="8" t="s">
        <v>575</v>
      </c>
      <c r="E433" s="8" t="s">
        <v>695</v>
      </c>
      <c r="F433" s="9" t="s">
        <v>533</v>
      </c>
      <c r="G433" s="7">
        <f>G434</f>
        <v>200</v>
      </c>
    </row>
    <row r="434" spans="1:7" ht="30">
      <c r="A434" s="82" t="s">
        <v>549</v>
      </c>
      <c r="B434" s="8" t="s">
        <v>389</v>
      </c>
      <c r="C434" s="8" t="s">
        <v>572</v>
      </c>
      <c r="D434" s="8" t="s">
        <v>575</v>
      </c>
      <c r="E434" s="8" t="s">
        <v>695</v>
      </c>
      <c r="F434" s="9" t="s">
        <v>547</v>
      </c>
      <c r="G434" s="7">
        <v>200</v>
      </c>
    </row>
    <row r="435" spans="1:7" ht="33.75" customHeight="1">
      <c r="A435" s="77" t="s">
        <v>765</v>
      </c>
      <c r="B435" s="8" t="s">
        <v>389</v>
      </c>
      <c r="C435" s="8" t="s">
        <v>572</v>
      </c>
      <c r="D435" s="8" t="s">
        <v>575</v>
      </c>
      <c r="E435" s="8" t="s">
        <v>696</v>
      </c>
      <c r="F435" s="9" t="s">
        <v>533</v>
      </c>
      <c r="G435" s="7">
        <f>G436</f>
        <v>120</v>
      </c>
    </row>
    <row r="436" spans="1:7" ht="30">
      <c r="A436" s="82" t="s">
        <v>549</v>
      </c>
      <c r="B436" s="8" t="s">
        <v>389</v>
      </c>
      <c r="C436" s="8" t="s">
        <v>572</v>
      </c>
      <c r="D436" s="8" t="s">
        <v>575</v>
      </c>
      <c r="E436" s="8" t="s">
        <v>696</v>
      </c>
      <c r="F436" s="9" t="s">
        <v>547</v>
      </c>
      <c r="G436" s="7">
        <v>120</v>
      </c>
    </row>
    <row r="437" spans="1:7" ht="15">
      <c r="A437" s="92" t="s">
        <v>394</v>
      </c>
      <c r="B437" s="4"/>
      <c r="C437" s="4"/>
      <c r="D437" s="57"/>
      <c r="E437" s="57"/>
      <c r="F437" s="18"/>
      <c r="G437" s="19">
        <f>G10+G18+G135+G155+G275+G285+G366+G398+G184+G266+G176</f>
        <v>1012551</v>
      </c>
    </row>
    <row r="439" ht="15">
      <c r="G439" s="30"/>
    </row>
    <row r="440" ht="15">
      <c r="G440" s="30"/>
    </row>
  </sheetData>
  <sheetProtection/>
  <mergeCells count="6">
    <mergeCell ref="D1:G1"/>
    <mergeCell ref="A5:G5"/>
    <mergeCell ref="D2:F2"/>
    <mergeCell ref="D3:G3"/>
    <mergeCell ref="D4:E4"/>
    <mergeCell ref="F4:G4"/>
  </mergeCells>
  <printOptions/>
  <pageMargins left="0.7874015748031497" right="0.5905511811023623" top="0.5905511811023623" bottom="0.3937007874015748" header="0.31496062992125984" footer="0.5118110236220472"/>
  <pageSetup horizontalDpi="600" verticalDpi="600" orientation="portrait" paperSize="9" scale="80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6.75390625" style="247" customWidth="1"/>
    <col min="2" max="2" width="30.75390625" style="247" customWidth="1"/>
    <col min="3" max="3" width="14.125" style="247" customWidth="1"/>
    <col min="4" max="4" width="12.75390625" style="247" customWidth="1"/>
    <col min="5" max="5" width="37.75390625" style="247" customWidth="1"/>
    <col min="6" max="6" width="9.125" style="247" hidden="1" customWidth="1"/>
    <col min="7" max="16384" width="9.125" style="247" customWidth="1"/>
  </cols>
  <sheetData>
    <row r="1" spans="1:6" ht="15" customHeight="1">
      <c r="A1" s="257"/>
      <c r="B1" s="257"/>
      <c r="C1" s="289"/>
      <c r="D1" s="427" t="s">
        <v>189</v>
      </c>
      <c r="E1" s="427"/>
      <c r="F1" s="427"/>
    </row>
    <row r="2" spans="1:6" ht="18" customHeight="1">
      <c r="A2" s="257"/>
      <c r="B2" s="257"/>
      <c r="C2" s="289"/>
      <c r="D2" s="288" t="s">
        <v>188</v>
      </c>
      <c r="E2" s="288"/>
      <c r="F2" s="288"/>
    </row>
    <row r="3" spans="1:6" ht="16.5">
      <c r="A3" s="257"/>
      <c r="B3" s="257"/>
      <c r="C3" s="288"/>
      <c r="D3" s="428" t="s">
        <v>187</v>
      </c>
      <c r="E3" s="428"/>
      <c r="F3" s="428"/>
    </row>
    <row r="4" spans="1:6" ht="115.5" customHeight="1">
      <c r="A4" s="257"/>
      <c r="B4" s="257"/>
      <c r="C4" s="288"/>
      <c r="D4" s="287"/>
      <c r="E4" s="417" t="s">
        <v>830</v>
      </c>
      <c r="F4" s="417"/>
    </row>
    <row r="5" spans="1:6" ht="3.75" customHeight="1" hidden="1">
      <c r="A5" s="257"/>
      <c r="B5" s="257"/>
      <c r="C5" s="257"/>
      <c r="D5" s="286"/>
      <c r="E5" s="257"/>
      <c r="F5" s="257"/>
    </row>
    <row r="6" spans="1:6" ht="28.5" customHeight="1">
      <c r="A6" s="429" t="s">
        <v>186</v>
      </c>
      <c r="B6" s="429"/>
      <c r="C6" s="429"/>
      <c r="D6" s="429"/>
      <c r="E6" s="429"/>
      <c r="F6" s="257"/>
    </row>
    <row r="7" spans="1:6" ht="14.25" customHeight="1">
      <c r="A7" s="429" t="s">
        <v>185</v>
      </c>
      <c r="B7" s="429"/>
      <c r="C7" s="429"/>
      <c r="D7" s="429"/>
      <c r="E7" s="429"/>
      <c r="F7" s="257"/>
    </row>
    <row r="8" spans="1:6" ht="13.5" customHeight="1">
      <c r="A8" s="429" t="s">
        <v>184</v>
      </c>
      <c r="B8" s="429"/>
      <c r="C8" s="429"/>
      <c r="D8" s="429"/>
      <c r="E8" s="429"/>
      <c r="F8" s="257"/>
    </row>
    <row r="9" spans="1:6" ht="26.25" customHeight="1">
      <c r="A9" s="285"/>
      <c r="B9" s="285"/>
      <c r="C9" s="285"/>
      <c r="D9" s="285"/>
      <c r="E9" s="284" t="s">
        <v>105</v>
      </c>
      <c r="F9" s="257"/>
    </row>
    <row r="10" spans="1:6" ht="165" customHeight="1">
      <c r="A10" s="282" t="s">
        <v>183</v>
      </c>
      <c r="B10" s="282" t="s">
        <v>182</v>
      </c>
      <c r="C10" s="283" t="s">
        <v>181</v>
      </c>
      <c r="D10" s="283" t="s">
        <v>180</v>
      </c>
      <c r="E10" s="282" t="s">
        <v>179</v>
      </c>
      <c r="F10" s="257"/>
    </row>
    <row r="11" spans="1:6" ht="17.25" customHeight="1">
      <c r="A11" s="282">
        <v>1</v>
      </c>
      <c r="B11" s="282">
        <f>A11+1</f>
        <v>2</v>
      </c>
      <c r="C11" s="282">
        <v>3</v>
      </c>
      <c r="D11" s="282">
        <v>4</v>
      </c>
      <c r="E11" s="282">
        <v>5</v>
      </c>
      <c r="F11" s="257"/>
    </row>
    <row r="12" spans="1:6" ht="24" customHeight="1">
      <c r="A12" s="424" t="s">
        <v>178</v>
      </c>
      <c r="B12" s="425"/>
      <c r="C12" s="425"/>
      <c r="D12" s="425"/>
      <c r="E12" s="426"/>
      <c r="F12" s="257"/>
    </row>
    <row r="13" spans="1:6" ht="30" customHeight="1">
      <c r="A13" s="281"/>
      <c r="B13" s="280" t="s">
        <v>177</v>
      </c>
      <c r="C13" s="279"/>
      <c r="D13" s="278"/>
      <c r="E13" s="277"/>
      <c r="F13" s="257"/>
    </row>
    <row r="14" spans="1:6" ht="48.75" customHeight="1">
      <c r="A14" s="260" t="s">
        <v>176</v>
      </c>
      <c r="B14" s="253" t="s">
        <v>175</v>
      </c>
      <c r="C14" s="259">
        <v>2800</v>
      </c>
      <c r="D14" s="271">
        <v>1029</v>
      </c>
      <c r="E14" s="276" t="s">
        <v>172</v>
      </c>
      <c r="F14" s="257"/>
    </row>
    <row r="15" spans="1:7" ht="30.75" customHeight="1">
      <c r="A15" s="268" t="s">
        <v>174</v>
      </c>
      <c r="B15" s="253" t="s">
        <v>173</v>
      </c>
      <c r="C15" s="259">
        <v>1544</v>
      </c>
      <c r="D15" s="271">
        <v>1544</v>
      </c>
      <c r="E15" s="265" t="s">
        <v>172</v>
      </c>
      <c r="F15" s="257"/>
      <c r="G15" s="275"/>
    </row>
    <row r="16" spans="1:7" ht="33" customHeight="1">
      <c r="A16" s="267" t="s">
        <v>171</v>
      </c>
      <c r="B16" s="253" t="s">
        <v>170</v>
      </c>
      <c r="C16" s="259"/>
      <c r="D16" s="271">
        <v>419</v>
      </c>
      <c r="E16" s="265" t="s">
        <v>169</v>
      </c>
      <c r="F16" s="257"/>
      <c r="G16" s="275"/>
    </row>
    <row r="17" spans="1:6" ht="0.75" customHeight="1" hidden="1">
      <c r="A17" s="260"/>
      <c r="B17" s="253" t="s">
        <v>168</v>
      </c>
      <c r="C17" s="274" t="e">
        <f>C14+C15+#REF!</f>
        <v>#REF!</v>
      </c>
      <c r="D17" s="274" t="e">
        <f>D14+D15+#REF!+#REF!+#REF!+D16+#REF!</f>
        <v>#REF!</v>
      </c>
      <c r="E17" s="273"/>
      <c r="F17" s="257"/>
    </row>
    <row r="18" spans="1:6" ht="23.25" customHeight="1">
      <c r="A18" s="260"/>
      <c r="B18" s="264" t="s">
        <v>167</v>
      </c>
      <c r="C18" s="263">
        <f>C14+C15+C16</f>
        <v>4344</v>
      </c>
      <c r="D18" s="263">
        <f>D14+D15+D16</f>
        <v>2992</v>
      </c>
      <c r="E18" s="262"/>
      <c r="F18" s="257"/>
    </row>
    <row r="19" spans="1:6" ht="23.25" customHeight="1">
      <c r="A19" s="260"/>
      <c r="B19" s="424" t="s">
        <v>166</v>
      </c>
      <c r="C19" s="425"/>
      <c r="D19" s="425"/>
      <c r="E19" s="426"/>
      <c r="F19" s="257"/>
    </row>
    <row r="20" spans="1:9" ht="21" customHeight="1">
      <c r="A20" s="260" t="s">
        <v>165</v>
      </c>
      <c r="B20" s="272" t="s">
        <v>164</v>
      </c>
      <c r="C20" s="271">
        <v>320</v>
      </c>
      <c r="D20" s="270">
        <v>319.7</v>
      </c>
      <c r="E20" s="269" t="s">
        <v>163</v>
      </c>
      <c r="F20" s="257"/>
      <c r="H20" s="261"/>
      <c r="I20" s="261"/>
    </row>
    <row r="21" spans="1:9" ht="16.5" customHeight="1" hidden="1">
      <c r="A21" s="268" t="s">
        <v>162</v>
      </c>
      <c r="B21" s="266" t="s">
        <v>161</v>
      </c>
      <c r="C21" s="259"/>
      <c r="D21" s="259"/>
      <c r="E21" s="258"/>
      <c r="F21" s="257"/>
      <c r="H21" s="261"/>
      <c r="I21" s="261"/>
    </row>
    <row r="22" spans="1:9" ht="16.5">
      <c r="A22" s="267" t="s">
        <v>160</v>
      </c>
      <c r="B22" s="266" t="s">
        <v>159</v>
      </c>
      <c r="C22" s="259">
        <v>244</v>
      </c>
      <c r="D22" s="259">
        <v>235</v>
      </c>
      <c r="E22" s="262" t="s">
        <v>157</v>
      </c>
      <c r="F22" s="257"/>
      <c r="H22" s="261"/>
      <c r="I22" s="261"/>
    </row>
    <row r="23" spans="1:9" ht="16.5">
      <c r="A23" s="267" t="s">
        <v>158</v>
      </c>
      <c r="B23" s="266" t="s">
        <v>155</v>
      </c>
      <c r="C23" s="259">
        <v>117</v>
      </c>
      <c r="D23" s="259">
        <v>95</v>
      </c>
      <c r="E23" s="262" t="s">
        <v>157</v>
      </c>
      <c r="F23" s="257"/>
      <c r="H23" s="261"/>
      <c r="I23" s="261"/>
    </row>
    <row r="24" spans="1:9" ht="16.5">
      <c r="A24" s="267" t="s">
        <v>156</v>
      </c>
      <c r="B24" s="266" t="s">
        <v>155</v>
      </c>
      <c r="C24" s="259">
        <v>200</v>
      </c>
      <c r="D24" s="259">
        <v>81</v>
      </c>
      <c r="E24" s="262" t="s">
        <v>154</v>
      </c>
      <c r="F24" s="257"/>
      <c r="H24" s="261"/>
      <c r="I24" s="261"/>
    </row>
    <row r="25" spans="1:9" ht="16.5">
      <c r="A25" s="267" t="s">
        <v>153</v>
      </c>
      <c r="B25" s="266" t="s">
        <v>152</v>
      </c>
      <c r="C25" s="259">
        <v>100</v>
      </c>
      <c r="D25" s="259">
        <v>100</v>
      </c>
      <c r="E25" s="262" t="s">
        <v>151</v>
      </c>
      <c r="F25" s="257"/>
      <c r="H25" s="261"/>
      <c r="I25" s="261"/>
    </row>
    <row r="26" spans="1:9" ht="16.5">
      <c r="A26" s="267" t="s">
        <v>150</v>
      </c>
      <c r="B26" s="266" t="s">
        <v>149</v>
      </c>
      <c r="C26" s="259">
        <v>179</v>
      </c>
      <c r="D26" s="259">
        <v>81</v>
      </c>
      <c r="E26" s="262" t="s">
        <v>148</v>
      </c>
      <c r="F26" s="257"/>
      <c r="H26" s="261"/>
      <c r="I26" s="261"/>
    </row>
    <row r="27" spans="1:9" ht="30">
      <c r="A27" s="267" t="s">
        <v>147</v>
      </c>
      <c r="B27" s="266" t="s">
        <v>146</v>
      </c>
      <c r="C27" s="259">
        <v>1724</v>
      </c>
      <c r="D27" s="259">
        <v>798</v>
      </c>
      <c r="E27" s="262" t="s">
        <v>145</v>
      </c>
      <c r="F27" s="257"/>
      <c r="H27" s="261"/>
      <c r="I27" s="261"/>
    </row>
    <row r="28" spans="1:9" ht="16.5">
      <c r="A28" s="267" t="s">
        <v>144</v>
      </c>
      <c r="B28" s="266" t="s">
        <v>143</v>
      </c>
      <c r="C28" s="259">
        <v>400</v>
      </c>
      <c r="D28" s="259">
        <v>276</v>
      </c>
      <c r="E28" s="262" t="s">
        <v>142</v>
      </c>
      <c r="F28" s="257"/>
      <c r="H28" s="261"/>
      <c r="I28" s="261"/>
    </row>
    <row r="29" spans="1:10" ht="30">
      <c r="A29" s="267" t="s">
        <v>141</v>
      </c>
      <c r="B29" s="266" t="s">
        <v>140</v>
      </c>
      <c r="C29" s="259">
        <v>340</v>
      </c>
      <c r="D29" s="259">
        <v>302</v>
      </c>
      <c r="E29" s="265" t="s">
        <v>139</v>
      </c>
      <c r="F29" s="257"/>
      <c r="H29" s="261"/>
      <c r="I29" s="261"/>
      <c r="J29" s="261"/>
    </row>
    <row r="30" spans="1:9" ht="16.5">
      <c r="A30" s="267" t="s">
        <v>138</v>
      </c>
      <c r="B30" s="266" t="s">
        <v>137</v>
      </c>
      <c r="C30" s="259">
        <v>239</v>
      </c>
      <c r="D30" s="259">
        <v>213</v>
      </c>
      <c r="E30" s="265" t="s">
        <v>136</v>
      </c>
      <c r="F30" s="257"/>
      <c r="H30" s="261"/>
      <c r="I30" s="261"/>
    </row>
    <row r="31" spans="1:9" ht="30">
      <c r="A31" s="267" t="s">
        <v>135</v>
      </c>
      <c r="B31" s="266" t="s">
        <v>134</v>
      </c>
      <c r="C31" s="259">
        <v>597</v>
      </c>
      <c r="D31" s="259">
        <v>293</v>
      </c>
      <c r="E31" s="265" t="s">
        <v>133</v>
      </c>
      <c r="F31" s="257"/>
      <c r="H31" s="261"/>
      <c r="I31" s="261"/>
    </row>
    <row r="32" spans="1:9" ht="16.5">
      <c r="A32" s="267" t="s">
        <v>132</v>
      </c>
      <c r="B32" s="266" t="s">
        <v>131</v>
      </c>
      <c r="C32" s="259">
        <v>1788</v>
      </c>
      <c r="D32" s="259">
        <v>791</v>
      </c>
      <c r="E32" s="265" t="s">
        <v>130</v>
      </c>
      <c r="F32" s="257"/>
      <c r="H32" s="261"/>
      <c r="I32" s="261"/>
    </row>
    <row r="33" spans="1:9" ht="45">
      <c r="A33" s="267" t="s">
        <v>129</v>
      </c>
      <c r="B33" s="266" t="s">
        <v>128</v>
      </c>
      <c r="C33" s="259"/>
      <c r="D33" s="259">
        <v>4697</v>
      </c>
      <c r="E33" s="265" t="s">
        <v>127</v>
      </c>
      <c r="F33" s="257"/>
      <c r="H33" s="261"/>
      <c r="I33" s="261"/>
    </row>
    <row r="34" spans="1:9" ht="30">
      <c r="A34" s="267" t="s">
        <v>126</v>
      </c>
      <c r="B34" s="266" t="s">
        <v>125</v>
      </c>
      <c r="C34" s="259"/>
      <c r="D34" s="259">
        <v>1485</v>
      </c>
      <c r="E34" s="265" t="s">
        <v>124</v>
      </c>
      <c r="F34" s="257"/>
      <c r="H34" s="261"/>
      <c r="I34" s="261"/>
    </row>
    <row r="35" spans="1:9" ht="31.5" customHeight="1">
      <c r="A35" s="267" t="s">
        <v>123</v>
      </c>
      <c r="B35" s="266" t="s">
        <v>122</v>
      </c>
      <c r="C35" s="259"/>
      <c r="D35" s="259">
        <v>1500</v>
      </c>
      <c r="E35" s="265" t="s">
        <v>121</v>
      </c>
      <c r="F35" s="257"/>
      <c r="H35" s="261"/>
      <c r="I35" s="261"/>
    </row>
    <row r="36" spans="1:9" ht="19.5" customHeight="1">
      <c r="A36" s="260"/>
      <c r="B36" s="264" t="s">
        <v>120</v>
      </c>
      <c r="C36" s="263">
        <f>C20+C22+C23+C24+C25+C26+C27+C29+C30+C31+C32+C33+C34+C35+C28</f>
        <v>6248</v>
      </c>
      <c r="D36" s="263">
        <f>D20+D22+D23+D24+D25+D26+D27+D29+D30+D31+D32+D33+D34+D35+D28</f>
        <v>11267</v>
      </c>
      <c r="E36" s="262"/>
      <c r="F36" s="257"/>
      <c r="H36" s="261"/>
      <c r="I36" s="261"/>
    </row>
    <row r="37" spans="1:6" ht="16.5" customHeight="1">
      <c r="A37" s="260"/>
      <c r="B37" s="424" t="s">
        <v>119</v>
      </c>
      <c r="C37" s="425"/>
      <c r="D37" s="425"/>
      <c r="E37" s="426"/>
      <c r="F37" s="257"/>
    </row>
    <row r="38" spans="1:6" ht="29.25" customHeight="1">
      <c r="A38" s="260" t="s">
        <v>118</v>
      </c>
      <c r="B38" s="255" t="s">
        <v>117</v>
      </c>
      <c r="C38" s="259">
        <v>1758</v>
      </c>
      <c r="D38" s="259">
        <v>1758</v>
      </c>
      <c r="E38" s="258" t="s">
        <v>116</v>
      </c>
      <c r="F38" s="257"/>
    </row>
    <row r="39" spans="1:5" ht="18" customHeight="1">
      <c r="A39" s="256" t="s">
        <v>115</v>
      </c>
      <c r="B39" s="255" t="s">
        <v>114</v>
      </c>
      <c r="C39" s="254">
        <v>506</v>
      </c>
      <c r="D39" s="254">
        <v>506</v>
      </c>
      <c r="E39" s="253" t="s">
        <v>113</v>
      </c>
    </row>
    <row r="40" spans="1:5" ht="16.5">
      <c r="A40" s="251"/>
      <c r="B40" s="251" t="s">
        <v>112</v>
      </c>
      <c r="C40" s="252">
        <f>C38+C39</f>
        <v>2264</v>
      </c>
      <c r="D40" s="252">
        <f>D38+D39</f>
        <v>2264</v>
      </c>
      <c r="E40" s="251"/>
    </row>
    <row r="41" spans="1:5" ht="16.5">
      <c r="A41" s="250"/>
      <c r="B41" s="248" t="s">
        <v>111</v>
      </c>
      <c r="C41" s="249">
        <f>C18+C36+C40</f>
        <v>12856</v>
      </c>
      <c r="D41" s="249">
        <f>D18+D36+D40</f>
        <v>16523</v>
      </c>
      <c r="E41" s="248"/>
    </row>
  </sheetData>
  <sheetProtection/>
  <mergeCells count="9">
    <mergeCell ref="A12:E12"/>
    <mergeCell ref="B19:E19"/>
    <mergeCell ref="B37:E37"/>
    <mergeCell ref="D1:F1"/>
    <mergeCell ref="D3:F3"/>
    <mergeCell ref="A6:E6"/>
    <mergeCell ref="A7:E7"/>
    <mergeCell ref="A8:E8"/>
    <mergeCell ref="E4:F4"/>
  </mergeCells>
  <printOptions/>
  <pageMargins left="0.7480314960629921" right="0.35433070866141736" top="0.5905511811023623" bottom="0.3937007874015748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B42" sqref="B42"/>
    </sheetView>
  </sheetViews>
  <sheetFormatPr defaultColWidth="9.00390625" defaultRowHeight="12.75"/>
  <cols>
    <col min="1" max="1" width="16.25390625" style="0" customWidth="1"/>
    <col min="2" max="2" width="28.625" style="0" customWidth="1"/>
    <col min="3" max="3" width="48.00390625" style="0" customWidth="1"/>
  </cols>
  <sheetData>
    <row r="1" ht="49.5" customHeight="1">
      <c r="C1" s="312" t="s">
        <v>257</v>
      </c>
    </row>
    <row r="2" ht="99.75" customHeight="1">
      <c r="C2" s="196" t="s">
        <v>830</v>
      </c>
    </row>
    <row r="3" spans="1:3" ht="72.75" customHeight="1">
      <c r="A3" s="432" t="s">
        <v>256</v>
      </c>
      <c r="B3" s="432"/>
      <c r="C3" s="432"/>
    </row>
    <row r="5" spans="1:3" ht="42" customHeight="1">
      <c r="A5" s="433" t="s">
        <v>255</v>
      </c>
      <c r="B5" s="434"/>
      <c r="C5" s="435" t="s">
        <v>254</v>
      </c>
    </row>
    <row r="6" spans="1:3" ht="52.5" customHeight="1">
      <c r="A6" s="309" t="s">
        <v>253</v>
      </c>
      <c r="B6" s="309" t="s">
        <v>252</v>
      </c>
      <c r="C6" s="436"/>
    </row>
    <row r="7" spans="1:3" ht="14.25" customHeight="1">
      <c r="A7" s="305">
        <v>1</v>
      </c>
      <c r="B7" s="305">
        <v>2</v>
      </c>
      <c r="C7" s="311">
        <v>3</v>
      </c>
    </row>
    <row r="8" spans="1:3" ht="16.5" customHeight="1">
      <c r="A8" s="304" t="s">
        <v>381</v>
      </c>
      <c r="B8" s="309"/>
      <c r="C8" s="308" t="s">
        <v>251</v>
      </c>
    </row>
    <row r="9" spans="1:3" ht="31.5" customHeight="1">
      <c r="A9" s="310" t="s">
        <v>381</v>
      </c>
      <c r="B9" s="309" t="s">
        <v>206</v>
      </c>
      <c r="C9" s="308" t="s">
        <v>250</v>
      </c>
    </row>
    <row r="10" spans="1:3" ht="63" customHeight="1">
      <c r="A10" s="306" t="s">
        <v>381</v>
      </c>
      <c r="B10" s="305" t="s">
        <v>249</v>
      </c>
      <c r="C10" s="307" t="s">
        <v>248</v>
      </c>
    </row>
    <row r="11" spans="1:3" ht="53.25" customHeight="1">
      <c r="A11" s="306" t="s">
        <v>381</v>
      </c>
      <c r="B11" s="305" t="s">
        <v>216</v>
      </c>
      <c r="C11" s="294" t="s">
        <v>247</v>
      </c>
    </row>
    <row r="12" spans="1:3" ht="111.75" customHeight="1">
      <c r="A12" s="306" t="s">
        <v>381</v>
      </c>
      <c r="B12" s="305" t="s">
        <v>246</v>
      </c>
      <c r="C12" s="297" t="s">
        <v>211</v>
      </c>
    </row>
    <row r="13" spans="1:3" ht="96" customHeight="1">
      <c r="A13" s="306" t="s">
        <v>381</v>
      </c>
      <c r="B13" s="305" t="s">
        <v>210</v>
      </c>
      <c r="C13" s="294" t="s">
        <v>245</v>
      </c>
    </row>
    <row r="14" spans="1:3" ht="61.5" customHeight="1">
      <c r="A14" s="304" t="s">
        <v>382</v>
      </c>
      <c r="B14" s="303"/>
      <c r="C14" s="295" t="s">
        <v>244</v>
      </c>
    </row>
    <row r="15" spans="1:3" ht="51" customHeight="1">
      <c r="A15" s="302" t="s">
        <v>382</v>
      </c>
      <c r="B15" s="300" t="s">
        <v>216</v>
      </c>
      <c r="C15" s="295" t="s">
        <v>215</v>
      </c>
    </row>
    <row r="16" spans="1:3" ht="68.25" customHeight="1">
      <c r="A16" s="293" t="s">
        <v>382</v>
      </c>
      <c r="B16" s="292" t="s">
        <v>243</v>
      </c>
      <c r="C16" s="294" t="s">
        <v>242</v>
      </c>
    </row>
    <row r="17" spans="1:3" ht="35.25" customHeight="1">
      <c r="A17" s="299" t="s">
        <v>382</v>
      </c>
      <c r="B17" s="298" t="s">
        <v>241</v>
      </c>
      <c r="C17" s="301" t="s">
        <v>240</v>
      </c>
    </row>
    <row r="18" spans="1:3" ht="70.5" customHeight="1">
      <c r="A18" s="293" t="s">
        <v>382</v>
      </c>
      <c r="B18" s="292" t="s">
        <v>239</v>
      </c>
      <c r="C18" s="294" t="s">
        <v>238</v>
      </c>
    </row>
    <row r="19" spans="1:3" ht="26.25" customHeight="1">
      <c r="A19" s="299" t="s">
        <v>382</v>
      </c>
      <c r="B19" s="298" t="s">
        <v>237</v>
      </c>
      <c r="C19" s="301" t="s">
        <v>236</v>
      </c>
    </row>
    <row r="20" spans="1:3" ht="84.75" customHeight="1">
      <c r="A20" s="293" t="s">
        <v>382</v>
      </c>
      <c r="B20" s="292" t="s">
        <v>235</v>
      </c>
      <c r="C20" s="294" t="s">
        <v>234</v>
      </c>
    </row>
    <row r="21" spans="1:3" ht="56.25" customHeight="1">
      <c r="A21" s="293" t="s">
        <v>382</v>
      </c>
      <c r="B21" s="292" t="s">
        <v>233</v>
      </c>
      <c r="C21" s="294" t="s">
        <v>232</v>
      </c>
    </row>
    <row r="22" spans="1:3" ht="16.5" customHeight="1">
      <c r="A22" s="299" t="s">
        <v>382</v>
      </c>
      <c r="B22" s="298" t="s">
        <v>231</v>
      </c>
      <c r="C22" s="301" t="s">
        <v>230</v>
      </c>
    </row>
    <row r="23" spans="1:3" ht="29.25" customHeight="1">
      <c r="A23" s="293" t="s">
        <v>382</v>
      </c>
      <c r="B23" s="292" t="s">
        <v>229</v>
      </c>
      <c r="C23" s="294" t="s">
        <v>228</v>
      </c>
    </row>
    <row r="24" spans="1:3" ht="31.5">
      <c r="A24" s="299" t="s">
        <v>382</v>
      </c>
      <c r="B24" s="298" t="s">
        <v>227</v>
      </c>
      <c r="C24" s="301" t="s">
        <v>226</v>
      </c>
    </row>
    <row r="25" spans="1:3" ht="32.25" customHeight="1">
      <c r="A25" s="293" t="s">
        <v>382</v>
      </c>
      <c r="B25" s="292" t="s">
        <v>225</v>
      </c>
      <c r="C25" s="294" t="s">
        <v>224</v>
      </c>
    </row>
    <row r="26" spans="1:3" ht="18.75" customHeight="1">
      <c r="A26" s="299" t="s">
        <v>382</v>
      </c>
      <c r="B26" s="298" t="s">
        <v>223</v>
      </c>
      <c r="C26" s="301" t="s">
        <v>222</v>
      </c>
    </row>
    <row r="27" spans="1:3" ht="30" customHeight="1">
      <c r="A27" s="296" t="s">
        <v>383</v>
      </c>
      <c r="B27" s="292"/>
      <c r="C27" s="295" t="s">
        <v>221</v>
      </c>
    </row>
    <row r="28" spans="1:3" ht="24.75" customHeight="1">
      <c r="A28" s="296" t="s">
        <v>383</v>
      </c>
      <c r="B28" s="298" t="s">
        <v>220</v>
      </c>
      <c r="C28" s="295" t="s">
        <v>219</v>
      </c>
    </row>
    <row r="29" spans="1:3" ht="47.25">
      <c r="A29" s="293" t="s">
        <v>383</v>
      </c>
      <c r="B29" s="292" t="s">
        <v>218</v>
      </c>
      <c r="C29" s="297" t="s">
        <v>217</v>
      </c>
    </row>
    <row r="30" spans="1:3" ht="47.25">
      <c r="A30" s="296" t="s">
        <v>383</v>
      </c>
      <c r="B30" s="300" t="s">
        <v>216</v>
      </c>
      <c r="C30" s="295" t="s">
        <v>215</v>
      </c>
    </row>
    <row r="31" spans="1:3" ht="102.75" customHeight="1">
      <c r="A31" s="293" t="s">
        <v>383</v>
      </c>
      <c r="B31" s="292" t="s">
        <v>214</v>
      </c>
      <c r="C31" s="297" t="s">
        <v>213</v>
      </c>
    </row>
    <row r="32" spans="1:3" ht="110.25">
      <c r="A32" s="293" t="s">
        <v>383</v>
      </c>
      <c r="B32" s="292" t="s">
        <v>212</v>
      </c>
      <c r="C32" s="297" t="s">
        <v>211</v>
      </c>
    </row>
    <row r="33" spans="1:3" ht="93.75" customHeight="1">
      <c r="A33" s="293" t="s">
        <v>383</v>
      </c>
      <c r="B33" s="292" t="s">
        <v>210</v>
      </c>
      <c r="C33" s="297" t="s">
        <v>209</v>
      </c>
    </row>
    <row r="34" spans="1:3" ht="78.75">
      <c r="A34" s="293" t="s">
        <v>383</v>
      </c>
      <c r="B34" s="292" t="s">
        <v>208</v>
      </c>
      <c r="C34" s="294" t="s">
        <v>207</v>
      </c>
    </row>
    <row r="35" spans="1:3" ht="31.5">
      <c r="A35" s="299" t="s">
        <v>383</v>
      </c>
      <c r="B35" s="298" t="s">
        <v>206</v>
      </c>
      <c r="C35" s="298" t="s">
        <v>205</v>
      </c>
    </row>
    <row r="36" spans="1:3" ht="126">
      <c r="A36" s="293" t="s">
        <v>383</v>
      </c>
      <c r="B36" s="292" t="s">
        <v>204</v>
      </c>
      <c r="C36" s="292" t="s">
        <v>203</v>
      </c>
    </row>
    <row r="37" spans="1:3" ht="126">
      <c r="A37" s="293" t="s">
        <v>383</v>
      </c>
      <c r="B37" s="292" t="s">
        <v>202</v>
      </c>
      <c r="C37" s="292" t="s">
        <v>201</v>
      </c>
    </row>
    <row r="38" spans="1:3" ht="63">
      <c r="A38" s="293" t="s">
        <v>383</v>
      </c>
      <c r="B38" s="292" t="s">
        <v>200</v>
      </c>
      <c r="C38" s="297" t="s">
        <v>199</v>
      </c>
    </row>
    <row r="39" spans="1:3" ht="67.5" customHeight="1">
      <c r="A39" s="293" t="s">
        <v>383</v>
      </c>
      <c r="B39" s="292" t="s">
        <v>198</v>
      </c>
      <c r="C39" s="297" t="s">
        <v>197</v>
      </c>
    </row>
    <row r="40" spans="1:3" ht="78.75">
      <c r="A40" s="296" t="s">
        <v>533</v>
      </c>
      <c r="B40" s="292"/>
      <c r="C40" s="295" t="s">
        <v>196</v>
      </c>
    </row>
    <row r="41" spans="1:3" ht="69" customHeight="1">
      <c r="A41" s="293" t="s">
        <v>533</v>
      </c>
      <c r="B41" s="292" t="s">
        <v>195</v>
      </c>
      <c r="C41" s="294" t="s">
        <v>194</v>
      </c>
    </row>
    <row r="42" spans="1:3" ht="31.5">
      <c r="A42" s="293" t="s">
        <v>533</v>
      </c>
      <c r="B42" s="292" t="s">
        <v>193</v>
      </c>
      <c r="C42" s="291" t="s">
        <v>192</v>
      </c>
    </row>
    <row r="44" spans="1:3" ht="17.25" customHeight="1">
      <c r="A44" s="430" t="s">
        <v>191</v>
      </c>
      <c r="B44" s="431"/>
      <c r="C44" s="431"/>
    </row>
    <row r="45" spans="1:3" ht="18" customHeight="1">
      <c r="A45" s="430" t="s">
        <v>190</v>
      </c>
      <c r="B45" s="431"/>
      <c r="C45" s="431"/>
    </row>
  </sheetData>
  <sheetProtection/>
  <mergeCells count="5">
    <mergeCell ref="A45:C45"/>
    <mergeCell ref="A3:C3"/>
    <mergeCell ref="A5:B5"/>
    <mergeCell ref="C5:C6"/>
    <mergeCell ref="A44:C44"/>
  </mergeCells>
  <printOptions horizontalCentered="1"/>
  <pageMargins left="1.1811023622047245" right="0.3937007874015748" top="0.5905511811023623" bottom="0.5905511811023623" header="0.31496062992125984" footer="0.31496062992125984"/>
  <pageSetup horizontalDpi="600" verticalDpi="600" orientation="portrait" paperSize="9" scale="90" r:id="rId1"/>
  <headerFooter alignWithMargins="0">
    <oddFooter>&amp;C&amp;"Times New Roman,обычный"&amp;13&amp;P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0.2421875" style="0" customWidth="1"/>
    <col min="3" max="3" width="83.875" style="0" customWidth="1"/>
    <col min="4" max="4" width="13.00390625" style="0" customWidth="1"/>
  </cols>
  <sheetData>
    <row r="1" spans="2:3" ht="16.5">
      <c r="B1" s="337"/>
      <c r="C1" s="336" t="s">
        <v>321</v>
      </c>
    </row>
    <row r="2" spans="2:3" ht="12.75">
      <c r="B2" s="202"/>
      <c r="C2" s="335" t="s">
        <v>320</v>
      </c>
    </row>
    <row r="3" spans="2:3" ht="12.75">
      <c r="B3" s="202"/>
      <c r="C3" s="334" t="s">
        <v>319</v>
      </c>
    </row>
    <row r="4" spans="2:4" ht="104.25" customHeight="1">
      <c r="B4" s="202"/>
      <c r="C4" s="417" t="s">
        <v>830</v>
      </c>
      <c r="D4" s="417"/>
    </row>
    <row r="5" spans="2:3" ht="16.5">
      <c r="B5" s="257"/>
      <c r="C5" s="290" t="s">
        <v>318</v>
      </c>
    </row>
    <row r="6" spans="2:3" ht="16.5">
      <c r="B6" s="257"/>
      <c r="C6" s="290" t="s">
        <v>317</v>
      </c>
    </row>
    <row r="7" spans="1:4" ht="16.5">
      <c r="A7" s="333"/>
      <c r="B7" s="427" t="s">
        <v>316</v>
      </c>
      <c r="C7" s="427"/>
      <c r="D7" s="427"/>
    </row>
    <row r="8" spans="1:4" ht="16.5">
      <c r="A8" s="333"/>
      <c r="C8" s="289"/>
      <c r="D8" s="332" t="s">
        <v>105</v>
      </c>
    </row>
    <row r="9" spans="2:4" ht="39" customHeight="1">
      <c r="B9" s="331" t="s">
        <v>183</v>
      </c>
      <c r="C9" s="331" t="s">
        <v>315</v>
      </c>
      <c r="D9" s="331" t="s">
        <v>314</v>
      </c>
    </row>
    <row r="10" spans="2:4" ht="16.5">
      <c r="B10" s="437" t="s">
        <v>313</v>
      </c>
      <c r="C10" s="438"/>
      <c r="D10" s="439"/>
    </row>
    <row r="11" spans="2:10" ht="20.25" customHeight="1">
      <c r="B11" s="316" t="s">
        <v>312</v>
      </c>
      <c r="C11" s="319" t="s">
        <v>311</v>
      </c>
      <c r="D11" s="324">
        <v>200</v>
      </c>
      <c r="F11" s="202"/>
      <c r="G11" s="202"/>
      <c r="H11" s="202"/>
      <c r="I11" s="202"/>
      <c r="J11" s="202"/>
    </row>
    <row r="12" spans="2:4" ht="35.25" customHeight="1">
      <c r="B12" s="316" t="s">
        <v>174</v>
      </c>
      <c r="C12" s="323" t="s">
        <v>310</v>
      </c>
      <c r="D12" s="324">
        <v>200</v>
      </c>
    </row>
    <row r="13" spans="2:4" ht="19.5" customHeight="1">
      <c r="B13" s="316" t="s">
        <v>171</v>
      </c>
      <c r="C13" s="319" t="s">
        <v>309</v>
      </c>
      <c r="D13" s="324">
        <v>120</v>
      </c>
    </row>
    <row r="14" spans="2:4" ht="16.5">
      <c r="B14" s="316"/>
      <c r="C14" s="317" t="s">
        <v>308</v>
      </c>
      <c r="D14" s="317">
        <f>D11+D12+D13</f>
        <v>520</v>
      </c>
    </row>
    <row r="15" spans="2:4" ht="14.25" customHeight="1">
      <c r="B15" s="316"/>
      <c r="C15" s="330" t="s">
        <v>307</v>
      </c>
      <c r="D15" s="329"/>
    </row>
    <row r="16" spans="2:4" ht="17.25" customHeight="1">
      <c r="B16" s="316" t="s">
        <v>165</v>
      </c>
      <c r="C16" s="319" t="s">
        <v>306</v>
      </c>
      <c r="D16" s="324">
        <v>2277</v>
      </c>
    </row>
    <row r="17" spans="2:4" ht="14.25" customHeight="1">
      <c r="B17" s="316"/>
      <c r="C17" s="317" t="s">
        <v>305</v>
      </c>
      <c r="D17" s="317">
        <f>D16</f>
        <v>2277</v>
      </c>
    </row>
    <row r="18" spans="2:4" ht="16.5" customHeight="1">
      <c r="B18" s="316"/>
      <c r="C18" s="328" t="s">
        <v>304</v>
      </c>
      <c r="D18" s="324"/>
    </row>
    <row r="19" spans="2:4" ht="16.5">
      <c r="B19" s="316" t="s">
        <v>118</v>
      </c>
      <c r="C19" s="319" t="s">
        <v>303</v>
      </c>
      <c r="D19" s="324">
        <v>402</v>
      </c>
    </row>
    <row r="20" spans="2:4" ht="16.5" customHeight="1" hidden="1">
      <c r="B20" s="316" t="s">
        <v>162</v>
      </c>
      <c r="C20" s="319" t="s">
        <v>302</v>
      </c>
      <c r="D20" s="324"/>
    </row>
    <row r="21" spans="2:4" ht="32.25" customHeight="1">
      <c r="B21" s="316" t="s">
        <v>115</v>
      </c>
      <c r="C21" s="319" t="s">
        <v>301</v>
      </c>
      <c r="D21" s="324">
        <v>683</v>
      </c>
    </row>
    <row r="22" spans="2:4" ht="15.75" customHeight="1">
      <c r="B22" s="316" t="s">
        <v>300</v>
      </c>
      <c r="C22" s="319" t="s">
        <v>299</v>
      </c>
      <c r="D22" s="324">
        <v>2500</v>
      </c>
    </row>
    <row r="23" spans="2:4" ht="13.5" customHeight="1">
      <c r="B23" s="316" t="s">
        <v>298</v>
      </c>
      <c r="C23" s="319" t="s">
        <v>297</v>
      </c>
      <c r="D23" s="324">
        <v>1982</v>
      </c>
    </row>
    <row r="24" spans="2:4" ht="16.5">
      <c r="B24" s="316" t="s">
        <v>296</v>
      </c>
      <c r="C24" s="319" t="s">
        <v>295</v>
      </c>
      <c r="D24" s="324">
        <v>750</v>
      </c>
    </row>
    <row r="25" spans="2:4" ht="16.5" customHeight="1">
      <c r="B25" s="316" t="s">
        <v>294</v>
      </c>
      <c r="C25" s="319" t="s">
        <v>293</v>
      </c>
      <c r="D25" s="318">
        <v>1198</v>
      </c>
    </row>
    <row r="26" spans="2:4" ht="34.5" customHeight="1">
      <c r="B26" s="316" t="s">
        <v>292</v>
      </c>
      <c r="C26" s="319" t="s">
        <v>272</v>
      </c>
      <c r="D26" s="320">
        <v>84</v>
      </c>
    </row>
    <row r="27" spans="2:4" ht="15" customHeight="1">
      <c r="B27" s="316"/>
      <c r="C27" s="317" t="s">
        <v>291</v>
      </c>
      <c r="D27" s="317">
        <f>D21+D22+D23+D24+D25+D19+D26</f>
        <v>7599</v>
      </c>
    </row>
    <row r="28" spans="2:4" ht="17.25" customHeight="1">
      <c r="B28" s="316"/>
      <c r="C28" s="327" t="s">
        <v>290</v>
      </c>
      <c r="D28" s="324"/>
    </row>
    <row r="29" spans="2:4" ht="14.25" customHeight="1">
      <c r="B29" s="326" t="s">
        <v>289</v>
      </c>
      <c r="C29" s="323" t="s">
        <v>288</v>
      </c>
      <c r="D29" s="324">
        <v>380</v>
      </c>
    </row>
    <row r="30" spans="2:4" ht="31.5" customHeight="1">
      <c r="B30" s="316" t="s">
        <v>287</v>
      </c>
      <c r="C30" s="323" t="s">
        <v>286</v>
      </c>
      <c r="D30" s="318">
        <v>5006</v>
      </c>
    </row>
    <row r="31" spans="2:4" ht="16.5">
      <c r="B31" s="325" t="s">
        <v>285</v>
      </c>
      <c r="C31" s="323" t="s">
        <v>284</v>
      </c>
      <c r="D31" s="324">
        <v>1050</v>
      </c>
    </row>
    <row r="32" spans="2:4" ht="18.75" customHeight="1">
      <c r="B32" s="325" t="s">
        <v>283</v>
      </c>
      <c r="C32" s="323" t="s">
        <v>282</v>
      </c>
      <c r="D32" s="324">
        <v>330</v>
      </c>
    </row>
    <row r="33" spans="2:4" ht="33.75" customHeight="1">
      <c r="B33" s="322" t="s">
        <v>281</v>
      </c>
      <c r="C33" s="323" t="s">
        <v>280</v>
      </c>
      <c r="D33" s="318">
        <v>1100</v>
      </c>
    </row>
    <row r="34" spans="2:4" ht="33.75" customHeight="1">
      <c r="B34" s="322" t="s">
        <v>279</v>
      </c>
      <c r="C34" s="323" t="s">
        <v>278</v>
      </c>
      <c r="D34" s="318">
        <v>19198</v>
      </c>
    </row>
    <row r="35" spans="2:4" ht="33.75" customHeight="1">
      <c r="B35" s="322" t="s">
        <v>277</v>
      </c>
      <c r="C35" s="319" t="s">
        <v>276</v>
      </c>
      <c r="D35" s="318">
        <v>162</v>
      </c>
    </row>
    <row r="36" spans="2:4" ht="16.5">
      <c r="B36" s="316"/>
      <c r="C36" s="317" t="s">
        <v>275</v>
      </c>
      <c r="D36" s="317">
        <f>D29+D30+D31+D32+D33+D34+D35</f>
        <v>27226</v>
      </c>
    </row>
    <row r="37" spans="2:4" ht="18.75" customHeight="1">
      <c r="B37" s="316"/>
      <c r="C37" s="321" t="s">
        <v>274</v>
      </c>
      <c r="D37" s="317"/>
    </row>
    <row r="38" spans="2:4" ht="31.5">
      <c r="B38" s="316" t="s">
        <v>273</v>
      </c>
      <c r="C38" s="319" t="s">
        <v>272</v>
      </c>
      <c r="D38" s="320">
        <v>4624</v>
      </c>
    </row>
    <row r="39" spans="2:4" ht="16.5">
      <c r="B39" s="316" t="s">
        <v>271</v>
      </c>
      <c r="C39" s="319" t="s">
        <v>270</v>
      </c>
      <c r="D39" s="320">
        <v>10238</v>
      </c>
    </row>
    <row r="40" spans="2:4" ht="31.5">
      <c r="B40" s="316" t="s">
        <v>269</v>
      </c>
      <c r="C40" s="319" t="s">
        <v>268</v>
      </c>
      <c r="D40" s="318">
        <v>38557</v>
      </c>
    </row>
    <row r="41" spans="2:5" ht="16.5">
      <c r="B41" s="316" t="s">
        <v>267</v>
      </c>
      <c r="C41" s="319" t="s">
        <v>266</v>
      </c>
      <c r="D41" s="318">
        <v>1776</v>
      </c>
      <c r="E41" s="202"/>
    </row>
    <row r="42" spans="2:5" ht="16.5">
      <c r="B42" s="316" t="s">
        <v>265</v>
      </c>
      <c r="C42" s="319" t="s">
        <v>264</v>
      </c>
      <c r="D42" s="318">
        <v>995</v>
      </c>
      <c r="E42" s="202"/>
    </row>
    <row r="43" spans="2:5" ht="31.5">
      <c r="B43" s="316" t="s">
        <v>263</v>
      </c>
      <c r="C43" s="319" t="s">
        <v>262</v>
      </c>
      <c r="D43" s="318">
        <v>1402</v>
      </c>
      <c r="E43" s="202"/>
    </row>
    <row r="44" spans="2:5" ht="16.5">
      <c r="B44" s="316" t="s">
        <v>261</v>
      </c>
      <c r="C44" s="319" t="s">
        <v>260</v>
      </c>
      <c r="D44" s="318">
        <v>1517</v>
      </c>
      <c r="E44" s="202"/>
    </row>
    <row r="45" spans="2:4" ht="16.5">
      <c r="B45" s="316"/>
      <c r="C45" s="317" t="s">
        <v>259</v>
      </c>
      <c r="D45" s="317">
        <f>D38+D39+D40+D41+D42+D43+D44</f>
        <v>59109</v>
      </c>
    </row>
    <row r="46" spans="2:4" ht="16.5">
      <c r="B46" s="316"/>
      <c r="C46" s="315" t="s">
        <v>111</v>
      </c>
      <c r="D46" s="315">
        <f>D36+D27+D17+D14+D45</f>
        <v>96731</v>
      </c>
    </row>
    <row r="47" spans="2:3" ht="16.5">
      <c r="B47" s="314"/>
      <c r="C47" s="313"/>
    </row>
    <row r="54" ht="12.75">
      <c r="C54" t="s">
        <v>258</v>
      </c>
    </row>
  </sheetData>
  <sheetProtection/>
  <mergeCells count="3">
    <mergeCell ref="B7:D7"/>
    <mergeCell ref="B10:D10"/>
    <mergeCell ref="C4:D4"/>
  </mergeCells>
  <printOptions/>
  <pageMargins left="0.5118110236220472" right="0.31496062992125984" top="0.15748031496062992" bottom="0.15748031496062992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47.625" style="0" customWidth="1"/>
    <col min="2" max="2" width="34.00390625" style="0" customWidth="1"/>
  </cols>
  <sheetData>
    <row r="1" ht="12.75">
      <c r="B1" s="1" t="s">
        <v>334</v>
      </c>
    </row>
    <row r="2" ht="12.75">
      <c r="B2" s="1" t="s">
        <v>333</v>
      </c>
    </row>
    <row r="3" ht="12.75">
      <c r="B3" s="1" t="s">
        <v>187</v>
      </c>
    </row>
    <row r="4" spans="2:3" ht="114.75" customHeight="1">
      <c r="B4" s="417" t="s">
        <v>830</v>
      </c>
      <c r="C4" s="417"/>
    </row>
    <row r="8" spans="1:2" ht="15.75">
      <c r="A8" s="440" t="s">
        <v>332</v>
      </c>
      <c r="B8" s="441"/>
    </row>
    <row r="9" spans="1:2" ht="13.5">
      <c r="A9" s="440" t="s">
        <v>331</v>
      </c>
      <c r="B9" s="431"/>
    </row>
    <row r="10" spans="1:2" ht="15.75">
      <c r="A10" s="313"/>
      <c r="B10" s="313"/>
    </row>
    <row r="11" spans="1:2" ht="15.75">
      <c r="A11" s="313"/>
      <c r="B11" s="313" t="s">
        <v>330</v>
      </c>
    </row>
    <row r="12" spans="1:2" ht="25.5" customHeight="1">
      <c r="A12" s="442" t="s">
        <v>329</v>
      </c>
      <c r="B12" s="443">
        <f>B15+B18+B22</f>
        <v>39522</v>
      </c>
    </row>
    <row r="13" spans="1:2" ht="13.5" customHeight="1">
      <c r="A13" s="442"/>
      <c r="B13" s="444"/>
    </row>
    <row r="14" spans="1:2" ht="18.75" customHeight="1">
      <c r="A14" s="339" t="s">
        <v>328</v>
      </c>
      <c r="B14" s="338"/>
    </row>
    <row r="15" spans="1:2" ht="17.25" customHeight="1">
      <c r="A15" s="339" t="s">
        <v>327</v>
      </c>
      <c r="B15" s="338">
        <f>B16-B17</f>
        <v>49564</v>
      </c>
    </row>
    <row r="16" spans="1:2" ht="15" customHeight="1">
      <c r="A16" s="340" t="s">
        <v>325</v>
      </c>
      <c r="B16" s="338">
        <v>59564</v>
      </c>
    </row>
    <row r="17" spans="1:2" ht="16.5" customHeight="1">
      <c r="A17" s="340" t="s">
        <v>324</v>
      </c>
      <c r="B17" s="338">
        <v>10000</v>
      </c>
    </row>
    <row r="18" spans="1:2" ht="30" customHeight="1">
      <c r="A18" s="339" t="s">
        <v>326</v>
      </c>
      <c r="B18" s="338">
        <f>B19-B20</f>
        <v>-10146</v>
      </c>
    </row>
    <row r="19" spans="1:2" ht="17.25" customHeight="1">
      <c r="A19" s="340" t="s">
        <v>325</v>
      </c>
      <c r="B19" s="338">
        <v>0</v>
      </c>
    </row>
    <row r="20" spans="1:2" ht="15.75">
      <c r="A20" s="340" t="s">
        <v>324</v>
      </c>
      <c r="B20" s="338">
        <v>10146</v>
      </c>
    </row>
    <row r="21" spans="1:2" ht="31.5">
      <c r="A21" s="340" t="s">
        <v>323</v>
      </c>
      <c r="B21" s="338">
        <v>15151</v>
      </c>
    </row>
    <row r="22" spans="1:2" ht="47.25">
      <c r="A22" s="339" t="s">
        <v>322</v>
      </c>
      <c r="B22" s="338">
        <v>104</v>
      </c>
    </row>
  </sheetData>
  <sheetProtection/>
  <mergeCells count="5">
    <mergeCell ref="B4:C4"/>
    <mergeCell ref="A8:B8"/>
    <mergeCell ref="A9:B9"/>
    <mergeCell ref="A12:A13"/>
    <mergeCell ref="B12:B13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9">
      <selection activeCell="F25" sqref="F25"/>
    </sheetView>
  </sheetViews>
  <sheetFormatPr defaultColWidth="9.00390625" defaultRowHeight="12.75"/>
  <cols>
    <col min="1" max="1" width="5.00390625" style="0" customWidth="1"/>
    <col min="2" max="2" width="34.125" style="0" customWidth="1"/>
    <col min="3" max="3" width="29.625" style="0" customWidth="1"/>
  </cols>
  <sheetData>
    <row r="1" spans="1:5" ht="15.75">
      <c r="A1" s="313"/>
      <c r="B1" s="313"/>
      <c r="C1" s="359" t="s">
        <v>358</v>
      </c>
      <c r="D1" s="1"/>
      <c r="E1" s="358"/>
    </row>
    <row r="2" spans="1:5" ht="15.75">
      <c r="A2" s="313"/>
      <c r="B2" s="313"/>
      <c r="C2" s="1" t="s">
        <v>357</v>
      </c>
      <c r="D2" s="1"/>
      <c r="E2" s="358"/>
    </row>
    <row r="3" spans="1:5" ht="15.75">
      <c r="A3" s="313"/>
      <c r="B3" s="313"/>
      <c r="C3" s="1" t="s">
        <v>356</v>
      </c>
      <c r="D3" s="1"/>
      <c r="E3" s="358"/>
    </row>
    <row r="4" spans="1:5" ht="115.5" customHeight="1">
      <c r="A4" s="313"/>
      <c r="B4" s="313"/>
      <c r="C4" s="417" t="s">
        <v>830</v>
      </c>
      <c r="D4" s="417"/>
      <c r="E4" s="358"/>
    </row>
    <row r="5" spans="1:4" ht="15.75">
      <c r="A5" s="313"/>
      <c r="B5" s="357" t="s">
        <v>355</v>
      </c>
      <c r="C5" s="357"/>
      <c r="D5" s="313"/>
    </row>
    <row r="6" spans="1:4" ht="15.75">
      <c r="A6" s="440" t="s">
        <v>354</v>
      </c>
      <c r="B6" s="441"/>
      <c r="C6" s="441"/>
      <c r="D6" s="313"/>
    </row>
    <row r="7" spans="1:4" ht="15.75">
      <c r="A7" s="313"/>
      <c r="B7" s="357" t="s">
        <v>353</v>
      </c>
      <c r="C7" s="313"/>
      <c r="D7" s="313"/>
    </row>
    <row r="8" spans="1:4" ht="15.75">
      <c r="A8" s="313"/>
      <c r="B8" s="313"/>
      <c r="C8" s="313"/>
      <c r="D8" s="313"/>
    </row>
    <row r="9" spans="1:4" ht="15.75">
      <c r="A9" s="313"/>
      <c r="B9" s="313"/>
      <c r="C9" s="313" t="s">
        <v>352</v>
      </c>
      <c r="D9" s="313"/>
    </row>
    <row r="10" spans="1:5" ht="44.25" customHeight="1">
      <c r="A10" s="339"/>
      <c r="B10" s="356" t="s">
        <v>351</v>
      </c>
      <c r="C10" s="355" t="s">
        <v>350</v>
      </c>
      <c r="D10" s="352"/>
      <c r="E10" s="351"/>
    </row>
    <row r="11" spans="1:5" ht="36.75" customHeight="1">
      <c r="A11" s="339" t="s">
        <v>349</v>
      </c>
      <c r="B11" s="354" t="s">
        <v>348</v>
      </c>
      <c r="C11" s="353">
        <v>0</v>
      </c>
      <c r="D11" s="352"/>
      <c r="E11" s="351"/>
    </row>
    <row r="12" spans="1:4" ht="98.25" customHeight="1">
      <c r="A12" s="324" t="s">
        <v>347</v>
      </c>
      <c r="B12" s="339" t="s">
        <v>346</v>
      </c>
      <c r="C12" s="350">
        <f>C14+C15</f>
        <v>0</v>
      </c>
      <c r="D12" s="313"/>
    </row>
    <row r="13" spans="1:4" ht="15.75">
      <c r="A13" s="324"/>
      <c r="B13" s="324" t="s">
        <v>345</v>
      </c>
      <c r="C13" s="324"/>
      <c r="D13" s="313"/>
    </row>
    <row r="14" spans="1:4" ht="38.25" customHeight="1">
      <c r="A14" s="349" t="s">
        <v>344</v>
      </c>
      <c r="B14" s="339" t="s">
        <v>343</v>
      </c>
      <c r="C14" s="324">
        <v>0</v>
      </c>
      <c r="D14" s="313"/>
    </row>
    <row r="15" spans="1:4" ht="47.25">
      <c r="A15" s="349" t="s">
        <v>160</v>
      </c>
      <c r="B15" s="339" t="s">
        <v>342</v>
      </c>
      <c r="C15" s="324">
        <v>0</v>
      </c>
      <c r="D15" s="313"/>
    </row>
    <row r="16" spans="1:4" ht="133.5" customHeight="1">
      <c r="A16" s="349" t="s">
        <v>341</v>
      </c>
      <c r="B16" s="339" t="s">
        <v>340</v>
      </c>
      <c r="C16" s="324">
        <v>104</v>
      </c>
      <c r="D16" s="313"/>
    </row>
    <row r="17" spans="1:4" ht="170.25" customHeight="1">
      <c r="A17" s="349" t="s">
        <v>339</v>
      </c>
      <c r="B17" s="339" t="s">
        <v>338</v>
      </c>
      <c r="C17" s="324">
        <v>42</v>
      </c>
      <c r="D17" s="313"/>
    </row>
    <row r="18" spans="1:4" ht="61.5" customHeight="1">
      <c r="A18" s="349" t="s">
        <v>337</v>
      </c>
      <c r="B18" s="339" t="s">
        <v>336</v>
      </c>
      <c r="C18" s="324">
        <v>0</v>
      </c>
      <c r="D18" s="313"/>
    </row>
    <row r="19" spans="1:4" ht="15.75">
      <c r="A19" s="324"/>
      <c r="B19" s="348" t="s">
        <v>335</v>
      </c>
      <c r="C19" s="347">
        <f>C12+C16+C17+C18</f>
        <v>146</v>
      </c>
      <c r="D19" s="313"/>
    </row>
    <row r="20" spans="1:4" ht="15.75">
      <c r="A20" s="344"/>
      <c r="B20" s="346"/>
      <c r="C20" s="345"/>
      <c r="D20" s="313"/>
    </row>
    <row r="21" spans="1:3" ht="12.75">
      <c r="A21" s="343"/>
      <c r="B21" s="343"/>
      <c r="C21" s="343"/>
    </row>
  </sheetData>
  <sheetProtection/>
  <mergeCells count="2">
    <mergeCell ref="A6:C6"/>
    <mergeCell ref="C4:D4"/>
  </mergeCells>
  <printOptions/>
  <pageMargins left="1.5748031496062993" right="0.7874015748031497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Управ.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adm</cp:lastModifiedBy>
  <cp:lastPrinted>2010-05-14T06:24:42Z</cp:lastPrinted>
  <dcterms:created xsi:type="dcterms:W3CDTF">2003-12-14T05:28:10Z</dcterms:created>
  <dcterms:modified xsi:type="dcterms:W3CDTF">2010-06-03T00:12:52Z</dcterms:modified>
  <cp:category/>
  <cp:version/>
  <cp:contentType/>
  <cp:contentStatus/>
</cp:coreProperties>
</file>