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<sst xmlns="http://schemas.openxmlformats.org/spreadsheetml/2006/main" count="291" uniqueCount="271">
  <si>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</si>
  <si>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</si>
  <si>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</si>
  <si>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</si>
  <si>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</si>
  <si>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</si>
  <si>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</si>
  <si>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</si>
  <si>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</si>
  <si>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 xml:space="preserve"> тыс. руб</t>
  </si>
  <si>
    <t>Плата за негативное воздействие на окружающую среду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</si>
  <si>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</si>
  <si>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</si>
  <si>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</si>
  <si>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</si>
  <si>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</si>
  <si>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</si>
  <si>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</si>
  <si>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00011201000010000120</t>
  </si>
  <si>
    <t>00011600000000000000</t>
  </si>
  <si>
    <t>00011200000000000000</t>
  </si>
  <si>
    <t>ШТРАФЫ, САНКЦИИ, ВОЗМЕЩЕНИЕ УЩЕРБА</t>
  </si>
  <si>
    <t>00010503000010000110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</si>
  <si>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</si>
  <si>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</si>
  <si>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00010502000020000110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</si>
  <si>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</si>
  <si>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</si>
  <si>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</si>
  <si>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</si>
  <si>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</si>
  <si>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</si>
  <si>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</si>
  <si>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00011105010040000120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</si>
  <si>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</si>
  <si>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ГОСУДАРСТВЕННАЯ ПОШЛИНА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</si>
  <si>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</si>
  <si>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</si>
  <si>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</si>
  <si>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</si>
  <si>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</si>
  <si>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</si>
  <si>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00011303040040000130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</si>
  <si>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</si>
  <si>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</si>
  <si>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</si>
  <si>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00011900000000000000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</si>
  <si>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</si>
  <si>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</si>
  <si>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</si>
  <si>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Прочие поступления от использования имущества,находящегося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</si>
  <si>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00011402032040000410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</si>
  <si>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 автономных  учреждений) в  части реализации  основных  средств  по указанному  имуществу</t>
  </si>
  <si>
    <t>00011402033040000410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</si>
  <si>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</si>
  <si>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00011406012040000430</t>
  </si>
  <si>
    <t>00011406024040000430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</si>
  <si>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</si>
  <si>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</si>
  <si>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</si>
  <si>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</si>
  <si>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</si>
  <si>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00020203999040000151</t>
  </si>
  <si>
    <t>00020203055040000151</t>
  </si>
  <si>
    <t>Субвенции бюджетам  городских  округов на   денежные выплаты  медицинскому персоналу фельдшерско-акушерских пунктов, врачам,фельдшерам и медицинским сестрам скорой медицинской помощи".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</si>
  <si>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</si>
  <si>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</si>
  <si>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00020201999040000151</t>
  </si>
  <si>
    <t>00020203026040000151</t>
  </si>
  <si>
    <t>Прочие межбюджетные трансферты, передаваемые бюджетам городских округов</t>
  </si>
  <si>
    <t>00020204999040000151</t>
  </si>
  <si>
    <t>00020203029040000151</t>
  </si>
  <si>
    <t>00020203027040000151</t>
  </si>
  <si>
    <t>00020202999040000151</t>
  </si>
  <si>
    <t>тыс.руб.</t>
  </si>
  <si>
    <t>Коды бюджетной классификац.</t>
  </si>
  <si>
    <t xml:space="preserve">Наименование разделов и подразделов 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</si>
  <si>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</si>
  <si>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</si>
  <si>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</si>
  <si>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</si>
  <si>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</si>
  <si>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</si>
  <si>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</si>
  <si>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</si>
  <si>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</si>
  <si>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</si>
  <si>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</si>
  <si>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</si>
  <si>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</si>
  <si>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</si>
  <si>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</si>
  <si>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0300</t>
  </si>
  <si>
    <t xml:space="preserve">НАЦИОНАЛЬНАЯ БЕЗОПАСНОСТЬ И ПРАВООХРАНИТЕЛЬНАЯ ДЕЯТЕЛЬНОСТЬ </t>
  </si>
  <si>
    <t>0302</t>
  </si>
  <si>
    <t>Органы внутренних дел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</si>
  <si>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</si>
  <si>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</si>
  <si>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</si>
  <si>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</si>
  <si>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</si>
  <si>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</si>
  <si>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</si>
  <si>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</si>
  <si>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</si>
  <si>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</si>
  <si>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</si>
  <si>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</si>
  <si>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</si>
  <si>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</si>
  <si>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</si>
  <si>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</si>
  <si>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</si>
  <si>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</si>
  <si>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</si>
  <si>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</si>
  <si>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</si>
  <si>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 в области жилищно-коммунального хозяйства</t>
  </si>
  <si>
    <t>0600</t>
  </si>
  <si>
    <t>ОХРАНА ОКРУЖАЮЩЕЙ СРЕДЫ</t>
  </si>
  <si>
    <t>0602</t>
  </si>
  <si>
    <t xml:space="preserve">Сбор,  удаление отходов и очистка сточных вод 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</si>
  <si>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</si>
  <si>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</si>
  <si>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</si>
  <si>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</si>
  <si>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</si>
  <si>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</si>
  <si>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</si>
  <si>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</si>
  <si>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</si>
  <si>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</si>
  <si>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</si>
  <si>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</si>
  <si>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</si>
  <si>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 СРЕДСТВА МАССОВОЙ ИНФОРМАЦИИ</t>
  </si>
  <si>
    <t>0801</t>
  </si>
  <si>
    <t xml:space="preserve">Культура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</si>
  <si>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</si>
  <si>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</si>
  <si>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</si>
  <si>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</si>
  <si>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</si>
  <si>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 И СПОРТ</t>
  </si>
  <si>
    <t>0901</t>
  </si>
  <si>
    <t>Стационарная медицинская помощь</t>
  </si>
  <si>
    <t>0902</t>
  </si>
  <si>
    <t>Амбулаторная помощь</t>
  </si>
  <si>
    <t>0904</t>
  </si>
  <si>
    <t xml:space="preserve">Скорая медицинская помощь 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</si>
  <si>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</si>
  <si>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</si>
  <si>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</si>
  <si>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</si>
  <si>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</si>
  <si>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</si>
  <si>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</si>
  <si>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</si>
  <si>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</si>
  <si>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</si>
  <si>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</si>
  <si>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</si>
  <si>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ИТОГО РАСХОДОВ:</t>
  </si>
  <si>
    <t>тыс. руб.</t>
  </si>
  <si>
    <t>Наименование</t>
  </si>
  <si>
    <t>00301020000000000000</t>
  </si>
  <si>
    <t>00301020000000000700</t>
  </si>
  <si>
    <t>00301020000040000710</t>
  </si>
  <si>
    <t>00301020000000000800</t>
  </si>
  <si>
    <t>Погашение  кредитов, предоставленных кредитными организациями в валюте Российской Федерации</t>
  </si>
  <si>
    <t>00301020000040000810</t>
  </si>
  <si>
    <t>Погашение местным бюджетом  кредитов, предоставленных кредитными организациями в валюте Российской Федерации</t>
  </si>
  <si>
    <t>00301030000000000000</t>
  </si>
  <si>
    <t>00301030000000000800</t>
  </si>
  <si>
    <t>00301030000040000810</t>
  </si>
  <si>
    <t>00301050000000000000</t>
  </si>
  <si>
    <t>Изменение остатков средств на счетах по учету средств бюджета</t>
  </si>
  <si>
    <t>00301050000000000500</t>
  </si>
  <si>
    <t>Увеличение остатков средств бюджетов</t>
  </si>
  <si>
    <t>00301050200000000500</t>
  </si>
  <si>
    <t>Увеличение прочих остатков средств бюджетов</t>
  </si>
  <si>
    <t>00301050201000000510</t>
  </si>
  <si>
    <t>Увеличение прочих остатков денежных средств бюджетов</t>
  </si>
  <si>
    <t>00301050201040000510</t>
  </si>
  <si>
    <t>Увеличение прочих остатков денежных средств местного бюджета</t>
  </si>
  <si>
    <t>Уменьшение остатков средств бюджетов</t>
  </si>
  <si>
    <t>00301050200000000600</t>
  </si>
  <si>
    <t>Уменьшение прочих остатков средств бюджетов</t>
  </si>
  <si>
    <t>00301050201000000610</t>
  </si>
  <si>
    <t>Уменьшение прочих остатков денежных средств бюджетов</t>
  </si>
  <si>
    <t>00301050201040000610</t>
  </si>
  <si>
    <t>Уменьшение прочих остатков денежных средств местного бюджета</t>
  </si>
  <si>
    <t>00301060500000000600</t>
  </si>
  <si>
    <t>Возврат бюджетных кредитов, предоставленных внутри страны в валюте РФ</t>
  </si>
  <si>
    <t>00301060501040000640</t>
  </si>
  <si>
    <t>Возврат бюджетных кредитов, предоставленных юридическим лицам из бюджетов городских округов в валюте РФ</t>
  </si>
  <si>
    <t>Итого источников внутреннего финансирования дефицита бюджета</t>
  </si>
  <si>
    <t>Информация об исполнении доходов местного бюджета</t>
  </si>
  <si>
    <t>Информация об исполнении  источников  внутреннего финансирования</t>
  </si>
  <si>
    <t>Информация об исполнении расходов местного бюджета за 2009 год</t>
  </si>
  <si>
    <t>за  2009 год</t>
  </si>
  <si>
    <t>дефицита местного бюджета за 2009 год</t>
  </si>
  <si>
    <t>В С Е Г О ДОХОДОВ:</t>
  </si>
  <si>
    <t>Субвенции бюджетам городских округов на обеспечение расходов на реализацию основных общеобразовательных программ в  общеобразовательных учреждениях</t>
  </si>
  <si>
    <t>Субвенции  бюджетам  городских  округов на реализацию закона Амурской области " О воспитании и обучении детей-инвалидов в Амурской области"</t>
  </si>
  <si>
    <t>Субвенции бюджетам городских округов 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</si>
  <si>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Субвенции бюджетам  городских округов на обеспечение государственных полномочий по организации и осуществлению деятельности по опеке и попечительству</t>
  </si>
  <si>
    <t>Субвенции  бюджетам  городских  округов на реализацию закона Амурской области  "О защите населения и территорий области от чрезвычайных ситуаций природного и техногенного характера" в части предупреждения чрезвычайных ситуаций межмуниципального и регионального характера, стихийных бедствий, эпидемий  и ликвидации их последствий</t>
  </si>
  <si>
    <t xml:space="preserve">Субвенции бюджетам   городских  округов на реализацию закона Амурской области " О наделении органов местного самоуправления Амурской области государственными полномочиями в сфере охраны труда"  </t>
  </si>
  <si>
    <t xml:space="preserve">Субвенции бюджетам городских  округов на финансовое обеспечение полномочий по организации деятельности административных комиссий </t>
  </si>
  <si>
    <t>Субвенции бюджетам  городских  округов  на реализацию Закона Амурской области "О комиссиях по делам несовершеннолетних и защите их прав"</t>
  </si>
  <si>
    <t xml:space="preserve">Субвенции  бюджетам городских  округов   на содержание ребёнка в семье опекуна и приёмной семье, а также на оплату труда приёмного родителя </t>
  </si>
  <si>
    <t xml:space="preserve"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(средства областного бюджета) </t>
  </si>
  <si>
    <t xml:space="preserve"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(средства федерального бюджета) </t>
  </si>
  <si>
    <t xml:space="preserve">Субвенции бюджетам городских округов на компенсацию части родительскойп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 </t>
  </si>
  <si>
    <t>Субвенции из областного бюджета</t>
  </si>
  <si>
    <t xml:space="preserve"> Субсидии  на текущий  ремонт  и  материально- техническое   оснащение  муниципальных  стационарных  детских  оздоровительных  лагерей.</t>
  </si>
  <si>
    <t xml:space="preserve">Субсидии  на  сопровождение  программного  обеспечения, используемого  финансовыми  органами  муниципальных  образований  при  организации  исполнения  местных  бюджетов </t>
  </si>
  <si>
    <t>Субсидии бюджетам городских округов на организацию теплообслуживания в части проведения  энергоаудита и оформление прав собственности на объекты теплоснабжения</t>
  </si>
  <si>
    <t>Субсидии  бюджетам  городских  округов   на   софинансирование расходов  по  мероприятиям  в  области  жилищно-коммунального  хозяйства  в  части  подготовки   объектов  коммунальной  инфраструктуры  к  отопительному  сезону  на  2009г.</t>
  </si>
  <si>
    <t>Субсидии  бюджетам  городских  округов   на   софинансирование расходов  по  организации  коммунального  хозяйства  в  части  заготовки  топлива</t>
  </si>
  <si>
    <t>Субсидии бюджетам городских округов для финансового обеспечения решения вопросов местного значения поселений</t>
  </si>
  <si>
    <t>Прочие  субсидии</t>
  </si>
  <si>
    <t>Субсидии  бюджетам  городских  округов  на  комплектование книжных фондов библиотек муниципальных образований</t>
  </si>
  <si>
    <t>00020202068040000151</t>
  </si>
  <si>
    <t>Субсидии  бюджетам  городских  округов  на  развитие  социальной  и  инженерной  инфраструктуры  муниципальных  образований (строительство детской поликлиники за счет средств областного бюджета)</t>
  </si>
  <si>
    <t>00020202004040000151</t>
  </si>
  <si>
    <t>Субсидии  бюджетам  городских  округов  на  развитие  социальной  и  инженерной  инфраструктуры  муниципальных  образований (строительство детской поликлиники за счет средств федерального бюджета)</t>
  </si>
  <si>
    <t>00020202051040000151</t>
  </si>
  <si>
    <t>Субсидии городских округов на реализацию подпрограммы "Обеспечение жильем молодых семей" фед. б-т</t>
  </si>
  <si>
    <t>00020202008040000151</t>
  </si>
  <si>
    <t>Субсидии бюджетам городских округов на реализацию ДЦП "Переселение граждан из жилищного фонда, признанного непригодным для проживания, и(или) с высоким уровнем износа в Амурской области на 2009-2010 гг."</t>
  </si>
  <si>
    <t>00020202079040000151</t>
  </si>
  <si>
    <t xml:space="preserve"> Субсидии   бюджетам  городских  округов  на  закупку  автотранспортных  средств  и  коммунальной  техники за  счет  средств  федерального  бюджета</t>
  </si>
  <si>
    <t>00020202102040000151</t>
  </si>
  <si>
    <t xml:space="preserve"> Субсидии   бюджетам  городских  округов  на  закупку  автотранспортных  средств  и  коммунальной  техники за счет  средств  областного  бюджета</t>
  </si>
  <si>
    <t>Субсидии  бюджетам  городских  округов на  реализацию  ДЦП "Обеспечение  жильем  молодых  семей на 2009-2010гг." на 2009 год обл. б-т</t>
  </si>
  <si>
    <t>Субсидии из областного бюджета</t>
  </si>
  <si>
    <t>Дотации  бюджетам городских округов на поддержку мер по обеспечению сбалансированности бюджетов</t>
  </si>
  <si>
    <t>00020201003040000151</t>
  </si>
  <si>
    <t>Дотации  бюджетам городских округов на доведение финансовой помощи до уровня предшествующего года</t>
  </si>
  <si>
    <t>И Т О Г О    Д О Х О Д О В</t>
  </si>
  <si>
    <t>ВОЗВРАТ ОСТАТКОВ СУБСИДИЙ И СУБВЕНЦИЙ ПРОШЛЫХ ЛЕТ</t>
  </si>
  <si>
    <t xml:space="preserve">в 2 раза </t>
  </si>
  <si>
    <t>в 4 раза</t>
  </si>
  <si>
    <t xml:space="preserve">в 4 раза </t>
  </si>
  <si>
    <t>Налог на игорный бизнес</t>
  </si>
  <si>
    <t>00010605000020000110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</si>
  <si>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</si>
  <si>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Процент исполнения</t>
  </si>
  <si>
    <t>Исполнено на 01.01.2010г.</t>
  </si>
  <si>
    <t xml:space="preserve">Плановые назначения  на 2009 год                         </t>
  </si>
  <si>
    <t xml:space="preserve">Другие вопросы в области социальной политики </t>
  </si>
  <si>
    <t>1006</t>
  </si>
  <si>
    <t xml:space="preserve">Инвестиционная программа ремонт  зданиий   социального приюта Росинка </t>
  </si>
  <si>
    <t>Расходы на исполнение закона Амурской области "О социальных гарантиях педагогическим работникам области"</t>
  </si>
  <si>
    <t>Обеспечение проведения выборов и референдумов</t>
  </si>
  <si>
    <t>0107</t>
  </si>
  <si>
    <t>Функционирование высшего должностного лица субъекта РФ и органа местного самоуправления</t>
  </si>
  <si>
    <t>к решению Белогорского</t>
  </si>
  <si>
    <t xml:space="preserve">% исполнения к  плановым назначениям </t>
  </si>
  <si>
    <t>Исполненение  за    2009 год</t>
  </si>
  <si>
    <t xml:space="preserve">Плановые назначения на                      2009 год </t>
  </si>
  <si>
    <t>Погашение    местным  бюджетом  кредитов  от других  бюджетов  бюджетной  системы Российской Федерации   в  валюте  Российской   Федерации</t>
  </si>
  <si>
    <t>Погашение   бюджетных кредитов, полученных   от других  бюджетов  бюджетной  системы Российской Федерации   в  валюте  Российской   Федерации</t>
  </si>
  <si>
    <t>Бюджетные кредиты от других бюджетов бюджетной системы РФ</t>
  </si>
  <si>
    <t>Получение кредитов от кредитных организаций местным бюджетом в валюте Росийской Федерации</t>
  </si>
  <si>
    <t>Получение кредитов от кредитных организаций в валюте Росийской Федерации</t>
  </si>
  <si>
    <t>Кредиты кредитных организаций в валюте Росийской Федерации</t>
  </si>
  <si>
    <t>Исполнение за  2009 г.</t>
  </si>
  <si>
    <t>Плановые назначения на 2009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</si>
</sst>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1" fontId="33" fillId="0" borderId="0" xfId="0" applyNumberFormat="1" applyFont="1" applyAlignment="1">
      <alignment/>
    </xf>
    <xf numFmtId="164" fontId="34" fillId="0" borderId="10" xfId="0" applyNumberFormat="1" applyFont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34" borderId="10" xfId="0" applyNumberFormat="1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1" fontId="3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1" fontId="35" fillId="0" borderId="10" xfId="0" applyNumberFormat="1" applyFont="1" applyFill="1" applyBorder="1" applyAlignment="1">
      <alignment/>
    </xf>
    <xf numFmtId="1" fontId="3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/>
    </xf>
    <xf numFmtId="1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center"/>
    </xf>
    <xf numFmtId="1" fontId="37" fillId="0" borderId="14" xfId="0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49" fontId="36" fillId="0" borderId="21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top"/>
    </xf>
    <xf numFmtId="0" fontId="37" fillId="35" borderId="0" xfId="0" applyFont="1" applyFill="1" applyBorder="1" applyAlignment="1">
      <alignment vertical="top" wrapText="1"/>
    </xf>
    <xf numFmtId="49" fontId="10" fillId="0" borderId="15" xfId="0" applyNumberFormat="1" applyFont="1" applyBorder="1" applyAlignment="1">
      <alignment horizontal="right" vertical="top"/>
    </xf>
    <xf numFmtId="0" fontId="37" fillId="0" borderId="24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37" fillId="0" borderId="24" xfId="0" applyFont="1" applyFill="1" applyBorder="1" applyAlignment="1">
      <alignment vertical="top" wrapText="1"/>
    </xf>
    <xf numFmtId="49" fontId="10" fillId="0" borderId="24" xfId="0" applyNumberFormat="1" applyFont="1" applyBorder="1" applyAlignment="1">
      <alignment horizontal="right" vertical="top"/>
    </xf>
    <xf numFmtId="0" fontId="37" fillId="0" borderId="16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49" fontId="10" fillId="0" borderId="16" xfId="0" applyNumberFormat="1" applyFont="1" applyBorder="1" applyAlignment="1">
      <alignment horizontal="right" vertical="top"/>
    </xf>
    <xf numFmtId="1" fontId="37" fillId="0" borderId="16" xfId="0" applyNumberFormat="1" applyFont="1" applyBorder="1" applyAlignment="1">
      <alignment horizontal="center" vertical="top"/>
    </xf>
    <xf numFmtId="1" fontId="37" fillId="0" borderId="15" xfId="0" applyNumberFormat="1" applyFont="1" applyBorder="1" applyAlignment="1">
      <alignment horizontal="center" vertical="top"/>
    </xf>
    <xf numFmtId="1" fontId="4" fillId="0" borderId="21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49" fontId="36" fillId="0" borderId="21" xfId="0" applyNumberFormat="1" applyFont="1" applyBorder="1" applyAlignment="1">
      <alignment horizontal="right" vertical="top"/>
    </xf>
    <xf numFmtId="0" fontId="11" fillId="0" borderId="17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9" fontId="37" fillId="34" borderId="0" xfId="0" applyNumberFormat="1" applyFont="1" applyFill="1" applyBorder="1" applyAlignment="1">
      <alignment horizontal="center" vertical="center"/>
    </xf>
    <xf numFmtId="49" fontId="37" fillId="34" borderId="14" xfId="0" applyNumberFormat="1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vertical="center" wrapText="1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23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49" fontId="36" fillId="0" borderId="21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11" fillId="0" borderId="17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11" fillId="0" borderId="15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horizontal="left" vertical="top" wrapText="1"/>
    </xf>
    <xf numFmtId="1" fontId="37" fillId="0" borderId="0" xfId="0" applyNumberFormat="1" applyFont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0" fontId="37" fillId="0" borderId="15" xfId="0" applyFont="1" applyBorder="1" applyAlignment="1">
      <alignment vertical="top" wrapText="1"/>
    </xf>
    <xf numFmtId="0" fontId="37" fillId="0" borderId="15" xfId="0" applyFont="1" applyBorder="1" applyAlignment="1">
      <alignment wrapText="1"/>
    </xf>
    <xf numFmtId="49" fontId="10" fillId="0" borderId="16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58" fillId="0" borderId="0" xfId="53" applyFont="1">
      <alignment/>
      <protection/>
    </xf>
    <xf numFmtId="0" fontId="58" fillId="0" borderId="0" xfId="53" applyNumberFormat="1" applyFont="1">
      <alignment/>
      <protection/>
    </xf>
    <xf numFmtId="0" fontId="59" fillId="0" borderId="0" xfId="53" applyNumberFormat="1" applyFont="1">
      <alignment/>
      <protection/>
    </xf>
    <xf numFmtId="49" fontId="59" fillId="0" borderId="0" xfId="53" applyNumberFormat="1" applyFont="1">
      <alignment/>
      <protection/>
    </xf>
    <xf numFmtId="0" fontId="57" fillId="0" borderId="10" xfId="53" applyFont="1" applyBorder="1">
      <alignment/>
      <protection/>
    </xf>
    <xf numFmtId="49" fontId="57" fillId="0" borderId="10" xfId="53" applyNumberFormat="1" applyFont="1" applyBorder="1" applyAlignment="1">
      <alignment wrapText="1"/>
      <protection/>
    </xf>
    <xf numFmtId="49" fontId="59" fillId="0" borderId="10" xfId="53" applyNumberFormat="1" applyFont="1" applyBorder="1" applyAlignment="1">
      <alignment vertical="top"/>
      <protection/>
    </xf>
    <xf numFmtId="0" fontId="58" fillId="0" borderId="10" xfId="53" applyFont="1" applyBorder="1">
      <alignment/>
      <protection/>
    </xf>
    <xf numFmtId="0" fontId="59" fillId="0" borderId="10" xfId="53" applyFont="1" applyBorder="1">
      <alignment/>
      <protection/>
    </xf>
    <xf numFmtId="49" fontId="59" fillId="0" borderId="10" xfId="53" applyNumberFormat="1" applyFont="1" applyBorder="1" applyAlignment="1">
      <alignment vertical="top" wrapText="1"/>
      <protection/>
    </xf>
    <xf numFmtId="49" fontId="57" fillId="0" borderId="10" xfId="53" applyNumberFormat="1" applyFont="1" applyBorder="1" applyAlignment="1">
      <alignment vertical="top" wrapText="1"/>
      <protection/>
    </xf>
    <xf numFmtId="49" fontId="57" fillId="0" borderId="10" xfId="53" applyNumberFormat="1" applyFont="1" applyBorder="1" applyAlignment="1">
      <alignment vertical="top"/>
      <protection/>
    </xf>
    <xf numFmtId="0" fontId="59" fillId="0" borderId="10" xfId="53" applyFont="1" applyFill="1" applyBorder="1">
      <alignment/>
      <protection/>
    </xf>
    <xf numFmtId="0" fontId="37" fillId="0" borderId="10" xfId="53" applyFont="1" applyBorder="1" applyAlignment="1">
      <alignment horizontal="left" vertical="top" wrapText="1"/>
      <protection/>
    </xf>
    <xf numFmtId="49" fontId="60" fillId="0" borderId="10" xfId="53" applyNumberFormat="1" applyFont="1" applyBorder="1" applyAlignment="1">
      <alignment vertical="top"/>
      <protection/>
    </xf>
    <xf numFmtId="0" fontId="58" fillId="0" borderId="10" xfId="53" applyFont="1" applyBorder="1" applyAlignment="1">
      <alignment/>
      <protection/>
    </xf>
    <xf numFmtId="0" fontId="58" fillId="0" borderId="10" xfId="53" applyFont="1" applyBorder="1" applyAlignment="1">
      <alignment horizontal="center"/>
      <protection/>
    </xf>
    <xf numFmtId="49" fontId="58" fillId="0" borderId="10" xfId="53" applyNumberFormat="1" applyFont="1" applyBorder="1" applyAlignment="1">
      <alignment horizontal="center"/>
      <protection/>
    </xf>
    <xf numFmtId="49" fontId="58" fillId="0" borderId="10" xfId="53" applyNumberFormat="1" applyFont="1" applyBorder="1">
      <alignment/>
      <protection/>
    </xf>
    <xf numFmtId="0" fontId="61" fillId="0" borderId="10" xfId="53" applyFont="1" applyBorder="1" applyAlignment="1">
      <alignment horizontal="center" vertical="center" wrapText="1"/>
      <protection/>
    </xf>
    <xf numFmtId="49" fontId="61" fillId="0" borderId="10" xfId="53" applyNumberFormat="1" applyFont="1" applyBorder="1" applyAlignment="1">
      <alignment horizontal="center" vertical="center"/>
      <protection/>
    </xf>
    <xf numFmtId="0" fontId="62" fillId="0" borderId="0" xfId="53" applyFont="1" applyAlignment="1">
      <alignment horizontal="right"/>
      <protection/>
    </xf>
    <xf numFmtId="1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yaeva\&#1052;&#1086;&#1080;%20&#1076;&#1086;&#1082;&#1091;\&#1048;&#1057;&#1055;&#1054;&#1051;&#1053;&#1045;&#1053;&#1048;&#1045;%20&#1041;&#1070;&#1044;&#1046;&#1045;&#1058;&#1040;%202009%20&#1075;\&#1048;&#1089;&#1087;&#1086;&#1083;&#1085;&#1077;&#1085;&#1080;&#1077;%20&#1075;&#1086;&#1076;\&#1048;&#1089;&#1087;&#1086;&#1083;&#1085;&#1077;&#1085;&#1080;&#1077;%20%20&#1087;&#1086;%20&#1074;&#1077;&#1076;&#1086;&#1084;&#1089;&#1090;&#1074;&#1077;&#1085;&#1085;&#1086;&#1081;%20&#1082;&#1083;&#1072;&#1089;&#1089;&#1080;&#1092;&#1080;&#1082;&#1072;&#1094;&#1080;&#1103;%20,&#1092;&#1091;&#1085;&#1082;%20&#1079;&#1072;%20%20200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 2009 совет"/>
      <sheetName val="вед. 2009год"/>
      <sheetName val="Лист1"/>
    </sheetNames>
    <sheetDataSet>
      <sheetData sheetId="1">
        <row r="14">
          <cell r="G14">
            <v>3981</v>
          </cell>
          <cell r="H14">
            <v>3593</v>
          </cell>
        </row>
        <row r="22">
          <cell r="G22">
            <v>1021</v>
          </cell>
          <cell r="H22">
            <v>1001</v>
          </cell>
        </row>
        <row r="25">
          <cell r="G25">
            <v>37290</v>
          </cell>
          <cell r="H25">
            <v>35017</v>
          </cell>
        </row>
        <row r="49">
          <cell r="G49">
            <v>2155</v>
          </cell>
          <cell r="H49">
            <v>2155</v>
          </cell>
        </row>
        <row r="53">
          <cell r="G53">
            <v>1</v>
          </cell>
          <cell r="H53">
            <v>0</v>
          </cell>
        </row>
        <row r="58">
          <cell r="G58">
            <v>100</v>
          </cell>
          <cell r="H58">
            <v>70</v>
          </cell>
        </row>
        <row r="61">
          <cell r="G61">
            <v>1380</v>
          </cell>
          <cell r="H61">
            <v>1352</v>
          </cell>
        </row>
        <row r="67">
          <cell r="G67">
            <v>7919</v>
          </cell>
          <cell r="H67">
            <v>7460</v>
          </cell>
        </row>
        <row r="78">
          <cell r="G78">
            <v>2701</v>
          </cell>
          <cell r="H78">
            <v>2174</v>
          </cell>
        </row>
        <row r="81">
          <cell r="G81">
            <v>6680</v>
          </cell>
          <cell r="H81">
            <v>6291</v>
          </cell>
        </row>
        <row r="86">
          <cell r="G86">
            <v>162</v>
          </cell>
          <cell r="H86">
            <v>15</v>
          </cell>
        </row>
        <row r="90">
          <cell r="G90">
            <v>317</v>
          </cell>
          <cell r="H90">
            <v>167</v>
          </cell>
        </row>
        <row r="95">
          <cell r="G95">
            <v>10110</v>
          </cell>
          <cell r="H95">
            <v>2000</v>
          </cell>
        </row>
        <row r="98">
          <cell r="G98">
            <v>399</v>
          </cell>
          <cell r="H98">
            <v>399</v>
          </cell>
        </row>
        <row r="103">
          <cell r="G103">
            <v>77044</v>
          </cell>
          <cell r="H103">
            <v>74717</v>
          </cell>
        </row>
        <row r="115">
          <cell r="G115">
            <v>8396</v>
          </cell>
          <cell r="H115">
            <v>3997</v>
          </cell>
        </row>
        <row r="123">
          <cell r="G123">
            <v>781</v>
          </cell>
          <cell r="H123">
            <v>781</v>
          </cell>
        </row>
        <row r="127">
          <cell r="G127">
            <v>3057</v>
          </cell>
          <cell r="H127">
            <v>3057</v>
          </cell>
        </row>
        <row r="139">
          <cell r="G139">
            <v>8085</v>
          </cell>
          <cell r="H139">
            <v>7722</v>
          </cell>
        </row>
        <row r="145">
          <cell r="G145">
            <v>1646</v>
          </cell>
          <cell r="H145">
            <v>1516</v>
          </cell>
        </row>
        <row r="153">
          <cell r="G153">
            <v>56</v>
          </cell>
          <cell r="H153">
            <v>56</v>
          </cell>
        </row>
        <row r="158">
          <cell r="G158">
            <v>9717</v>
          </cell>
          <cell r="H158">
            <v>9596</v>
          </cell>
        </row>
        <row r="166">
          <cell r="G166">
            <v>135</v>
          </cell>
          <cell r="H166">
            <v>135</v>
          </cell>
        </row>
        <row r="173">
          <cell r="G173">
            <v>7210</v>
          </cell>
          <cell r="H173">
            <v>7210</v>
          </cell>
        </row>
        <row r="179">
          <cell r="G179">
            <v>440</v>
          </cell>
          <cell r="H179">
            <v>439</v>
          </cell>
        </row>
        <row r="188">
          <cell r="G188">
            <v>300</v>
          </cell>
          <cell r="H188">
            <v>292</v>
          </cell>
        </row>
        <row r="191">
          <cell r="G191">
            <v>13319</v>
          </cell>
          <cell r="H191">
            <v>13319</v>
          </cell>
        </row>
        <row r="199">
          <cell r="G199">
            <v>12748</v>
          </cell>
          <cell r="H199">
            <v>8171</v>
          </cell>
        </row>
        <row r="206">
          <cell r="G206">
            <v>17254</v>
          </cell>
          <cell r="H206">
            <v>11140</v>
          </cell>
        </row>
        <row r="218">
          <cell r="G218">
            <v>131312</v>
          </cell>
          <cell r="H218">
            <v>124712</v>
          </cell>
        </row>
        <row r="223">
          <cell r="G223">
            <v>32890</v>
          </cell>
          <cell r="H223">
            <v>29380</v>
          </cell>
        </row>
        <row r="233">
          <cell r="G233">
            <v>48202</v>
          </cell>
          <cell r="H233">
            <v>39293</v>
          </cell>
        </row>
        <row r="249">
          <cell r="G249">
            <v>1368</v>
          </cell>
          <cell r="H249">
            <v>1145</v>
          </cell>
        </row>
        <row r="254">
          <cell r="G254">
            <v>12181</v>
          </cell>
          <cell r="H254">
            <v>7166</v>
          </cell>
        </row>
        <row r="270">
          <cell r="G270" t="str">
            <v>13966</v>
          </cell>
          <cell r="H270">
            <v>13409</v>
          </cell>
        </row>
        <row r="273">
          <cell r="G273">
            <v>1024</v>
          </cell>
          <cell r="H273">
            <v>1020</v>
          </cell>
        </row>
        <row r="277">
          <cell r="G277">
            <v>11864</v>
          </cell>
          <cell r="H277">
            <v>11864</v>
          </cell>
        </row>
        <row r="289">
          <cell r="G289">
            <v>101864</v>
          </cell>
          <cell r="H289">
            <v>96930</v>
          </cell>
        </row>
        <row r="295">
          <cell r="G295">
            <v>226998</v>
          </cell>
          <cell r="H295">
            <v>219998</v>
          </cell>
        </row>
        <row r="313">
          <cell r="G313">
            <v>2232</v>
          </cell>
          <cell r="H313">
            <v>2172</v>
          </cell>
        </row>
        <row r="321">
          <cell r="G321">
            <v>29713</v>
          </cell>
          <cell r="H321">
            <v>27621</v>
          </cell>
        </row>
        <row r="344">
          <cell r="G344">
            <v>84</v>
          </cell>
          <cell r="H344">
            <v>84</v>
          </cell>
        </row>
        <row r="346">
          <cell r="G346">
            <v>20284</v>
          </cell>
          <cell r="H346">
            <v>18758</v>
          </cell>
        </row>
        <row r="370">
          <cell r="G370">
            <v>7331</v>
          </cell>
          <cell r="H370">
            <v>7289</v>
          </cell>
        </row>
        <row r="375">
          <cell r="G375">
            <v>26680</v>
          </cell>
          <cell r="H375">
            <v>25409</v>
          </cell>
        </row>
        <row r="393">
          <cell r="G393">
            <v>5955</v>
          </cell>
          <cell r="H393">
            <v>5821</v>
          </cell>
        </row>
        <row r="402">
          <cell r="G402">
            <v>47357</v>
          </cell>
          <cell r="H402">
            <v>42657</v>
          </cell>
        </row>
        <row r="406">
          <cell r="G406">
            <v>8827</v>
          </cell>
          <cell r="H406">
            <v>8753</v>
          </cell>
        </row>
        <row r="416">
          <cell r="G416">
            <v>39583</v>
          </cell>
          <cell r="H416">
            <v>38316</v>
          </cell>
        </row>
        <row r="425">
          <cell r="G425">
            <v>8432</v>
          </cell>
          <cell r="H425">
            <v>8133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selection activeCell="G3" sqref="G3"/>
    </sheetView>
  </sheetViews>
  <sheetFormatPr defaultColWidth="9.00390625" defaultRowHeight="12.75"/>
  <cols>
    <col min="1" max="1" width="18.00390625" style="0" customWidth="1"/>
    <col min="4" max="4" width="23.375" style="0" customWidth="1"/>
    <col min="5" max="6" width="11.375" style="46" customWidth="1"/>
    <col min="7" max="7" width="9.00390625" style="46" customWidth="1"/>
  </cols>
  <sheetData>
    <row r="1" spans="1:7" ht="15.75" customHeight="1">
      <c r="A1" s="43" t="s">
        <v>197</v>
      </c>
      <c r="B1" s="43"/>
      <c r="C1" s="43"/>
      <c r="D1" s="43"/>
      <c r="E1" s="43"/>
      <c r="F1" s="43"/>
      <c r="G1" s="43"/>
    </row>
    <row r="2" spans="1:7" ht="15.75" customHeight="1">
      <c r="A2" s="43" t="s">
        <v>200</v>
      </c>
      <c r="B2" s="43"/>
      <c r="C2" s="43"/>
      <c r="D2" s="43"/>
      <c r="E2" s="43"/>
      <c r="F2" s="43"/>
      <c r="G2" s="43"/>
    </row>
    <row r="3" spans="1:7" ht="12.75" customHeight="1">
      <c r="A3" s="2"/>
      <c r="B3" s="2"/>
      <c r="C3" s="2"/>
      <c r="D3" s="2"/>
      <c r="E3" s="83"/>
      <c r="F3" s="83"/>
      <c r="G3" s="82"/>
    </row>
    <row r="4" spans="1:7" ht="12.75">
      <c r="A4" s="2"/>
      <c r="B4" s="2"/>
      <c r="C4" s="2"/>
      <c r="D4" s="2"/>
      <c r="E4" s="83"/>
      <c r="F4" s="83"/>
      <c r="G4" s="82" t="s">
        <v>9</v>
      </c>
    </row>
    <row r="5" spans="1:7" ht="33.75">
      <c r="A5" s="4" t="s">
        <v>32</v>
      </c>
      <c r="B5" s="81" t="s">
        <v>0</v>
      </c>
      <c r="C5" s="81"/>
      <c r="D5" s="81"/>
      <c r="E5" s="80" t="s">
        <v>251</v>
      </c>
      <c r="F5" s="80" t="s">
        <v>250</v>
      </c>
      <c r="G5" s="80" t="s">
        <v>249</v>
      </c>
    </row>
    <row r="6" spans="1:7" ht="15" customHeight="1">
      <c r="A6" s="79">
        <v>1</v>
      </c>
      <c r="B6" s="78">
        <v>2</v>
      </c>
      <c r="C6" s="78"/>
      <c r="D6" s="78"/>
      <c r="E6" s="77">
        <v>3</v>
      </c>
      <c r="F6" s="77">
        <v>4</v>
      </c>
      <c r="G6" s="77">
        <v>5</v>
      </c>
    </row>
    <row r="7" spans="1:8" ht="16.5" customHeight="1">
      <c r="A7" s="7" t="s">
        <v>13</v>
      </c>
      <c r="B7" s="19" t="s">
        <v>1</v>
      </c>
      <c r="C7" s="19"/>
      <c r="D7" s="19"/>
      <c r="E7" s="48">
        <v>346729</v>
      </c>
      <c r="F7" s="58">
        <v>351645</v>
      </c>
      <c r="G7" s="47">
        <f aca="true" t="shared" si="0" ref="G7:G69">F7/E7*100</f>
        <v>101.4178219877772</v>
      </c>
      <c r="H7" s="76"/>
    </row>
    <row r="8" spans="1:7" ht="17.25" customHeight="1">
      <c r="A8" s="7" t="s">
        <v>12</v>
      </c>
      <c r="B8" s="75" t="s">
        <v>27</v>
      </c>
      <c r="C8" s="75"/>
      <c r="D8" s="75"/>
      <c r="E8" s="69">
        <v>285971</v>
      </c>
      <c r="F8" s="69">
        <v>288909</v>
      </c>
      <c r="G8" s="50">
        <f t="shared" si="0"/>
        <v>101.02737690185369</v>
      </c>
    </row>
    <row r="9" spans="1:7" ht="17.25" customHeight="1">
      <c r="A9" s="7" t="s">
        <v>11</v>
      </c>
      <c r="B9" s="40" t="s">
        <v>5</v>
      </c>
      <c r="C9" s="41"/>
      <c r="D9" s="42"/>
      <c r="E9" s="54">
        <v>285971</v>
      </c>
      <c r="F9" s="54">
        <v>288909</v>
      </c>
      <c r="G9" s="50">
        <f t="shared" si="0"/>
        <v>101.02737690185369</v>
      </c>
    </row>
    <row r="10" spans="1:7" ht="25.5" customHeight="1">
      <c r="A10" s="7" t="s">
        <v>14</v>
      </c>
      <c r="B10" s="75" t="s">
        <v>6</v>
      </c>
      <c r="C10" s="75"/>
      <c r="D10" s="75"/>
      <c r="E10" s="69">
        <v>35116</v>
      </c>
      <c r="F10" s="69">
        <v>33703</v>
      </c>
      <c r="G10" s="50">
        <f t="shared" si="0"/>
        <v>95.97619318829024</v>
      </c>
    </row>
    <row r="11" spans="1:7" ht="17.25" customHeight="1">
      <c r="A11" s="6" t="s">
        <v>25</v>
      </c>
      <c r="B11" s="15" t="s">
        <v>7</v>
      </c>
      <c r="C11" s="15"/>
      <c r="D11" s="15"/>
      <c r="E11" s="54">
        <v>35078</v>
      </c>
      <c r="F11" s="51">
        <v>33686</v>
      </c>
      <c r="G11" s="50">
        <f t="shared" si="0"/>
        <v>96.03170078111637</v>
      </c>
    </row>
    <row r="12" spans="1:11" ht="16.5" customHeight="1">
      <c r="A12" s="7" t="s">
        <v>22</v>
      </c>
      <c r="B12" s="37" t="s">
        <v>23</v>
      </c>
      <c r="C12" s="38"/>
      <c r="D12" s="39"/>
      <c r="E12" s="54">
        <v>38</v>
      </c>
      <c r="F12" s="51">
        <v>17</v>
      </c>
      <c r="G12" s="50">
        <f t="shared" si="0"/>
        <v>44.73684210526316</v>
      </c>
      <c r="J12" s="208"/>
      <c r="K12" s="208"/>
    </row>
    <row r="13" spans="1:7" ht="53.25" customHeight="1">
      <c r="A13" s="6" t="s">
        <v>15</v>
      </c>
      <c r="B13" s="70" t="s">
        <v>2</v>
      </c>
      <c r="C13" s="70"/>
      <c r="D13" s="70"/>
      <c r="E13" s="69">
        <v>15285</v>
      </c>
      <c r="F13" s="69">
        <v>18123</v>
      </c>
      <c r="G13" s="50">
        <f t="shared" si="0"/>
        <v>118.56722276741904</v>
      </c>
    </row>
    <row r="14" spans="1:7" ht="15" customHeight="1">
      <c r="A14" s="5" t="s">
        <v>31</v>
      </c>
      <c r="B14" s="20" t="s">
        <v>248</v>
      </c>
      <c r="C14" s="21"/>
      <c r="D14" s="22"/>
      <c r="E14" s="51">
        <v>5800</v>
      </c>
      <c r="F14" s="51">
        <v>9010</v>
      </c>
      <c r="G14" s="50">
        <f t="shared" si="0"/>
        <v>155.3448275862069</v>
      </c>
    </row>
    <row r="15" spans="1:7" ht="15" customHeight="1">
      <c r="A15" s="7" t="s">
        <v>247</v>
      </c>
      <c r="B15" s="37" t="s">
        <v>246</v>
      </c>
      <c r="C15" s="38"/>
      <c r="D15" s="39"/>
      <c r="E15" s="54">
        <v>200</v>
      </c>
      <c r="F15" s="51">
        <v>256</v>
      </c>
      <c r="G15" s="50">
        <f t="shared" si="0"/>
        <v>128</v>
      </c>
    </row>
    <row r="16" spans="1:7" ht="19.5" customHeight="1">
      <c r="A16" s="7" t="s">
        <v>26</v>
      </c>
      <c r="B16" s="23" t="s">
        <v>3</v>
      </c>
      <c r="C16" s="23"/>
      <c r="D16" s="23"/>
      <c r="E16" s="54">
        <v>9285</v>
      </c>
      <c r="F16" s="54">
        <v>8857</v>
      </c>
      <c r="G16" s="50">
        <f t="shared" si="0"/>
        <v>95.39041464728056</v>
      </c>
    </row>
    <row r="17" spans="1:7" ht="41.25" customHeight="1">
      <c r="A17" s="7" t="s">
        <v>16</v>
      </c>
      <c r="B17" s="31" t="s">
        <v>35</v>
      </c>
      <c r="C17" s="32"/>
      <c r="D17" s="33"/>
      <c r="E17" s="68">
        <v>10150</v>
      </c>
      <c r="F17" s="68">
        <v>10662</v>
      </c>
      <c r="G17" s="50">
        <f t="shared" si="0"/>
        <v>105.04433497536947</v>
      </c>
    </row>
    <row r="18" spans="1:7" ht="12.75" customHeight="1">
      <c r="A18" s="6" t="s">
        <v>36</v>
      </c>
      <c r="B18" s="24" t="s">
        <v>24</v>
      </c>
      <c r="C18" s="25"/>
      <c r="D18" s="26"/>
      <c r="E18" s="68">
        <v>207</v>
      </c>
      <c r="F18" s="68">
        <v>248</v>
      </c>
      <c r="G18" s="50">
        <f t="shared" si="0"/>
        <v>119.80676328502415</v>
      </c>
    </row>
    <row r="19" spans="1:7" ht="41.25" customHeight="1">
      <c r="A19" s="74"/>
      <c r="B19" s="27" t="s">
        <v>4</v>
      </c>
      <c r="C19" s="27"/>
      <c r="D19" s="27"/>
      <c r="E19" s="48">
        <v>83823</v>
      </c>
      <c r="F19" s="58">
        <v>79583</v>
      </c>
      <c r="G19" s="47">
        <f t="shared" si="0"/>
        <v>94.94172243894874</v>
      </c>
    </row>
    <row r="20" spans="1:7" ht="39.75" customHeight="1" hidden="1">
      <c r="A20" s="6" t="s">
        <v>17</v>
      </c>
      <c r="B20" s="70" t="s">
        <v>28</v>
      </c>
      <c r="C20" s="70"/>
      <c r="D20" s="70"/>
      <c r="E20" s="69">
        <v>58454</v>
      </c>
      <c r="F20" s="69">
        <v>49976</v>
      </c>
      <c r="G20" s="50">
        <f t="shared" si="0"/>
        <v>85.49628767920075</v>
      </c>
    </row>
    <row r="21" spans="1:7" ht="76.5" customHeight="1">
      <c r="A21" s="5" t="s">
        <v>33</v>
      </c>
      <c r="B21" s="73" t="s">
        <v>34</v>
      </c>
      <c r="C21" s="73"/>
      <c r="D21" s="73"/>
      <c r="E21" s="54">
        <v>8100</v>
      </c>
      <c r="F21" s="51">
        <v>8914</v>
      </c>
      <c r="G21" s="50">
        <f t="shared" si="0"/>
        <v>110.04938271604938</v>
      </c>
    </row>
    <row r="22" spans="1:7" ht="63.75" customHeight="1">
      <c r="A22" s="5" t="s">
        <v>37</v>
      </c>
      <c r="B22" s="73" t="s">
        <v>47</v>
      </c>
      <c r="C22" s="73"/>
      <c r="D22" s="73"/>
      <c r="E22" s="54">
        <v>80</v>
      </c>
      <c r="F22" s="51">
        <v>185</v>
      </c>
      <c r="G22" s="71" t="s">
        <v>243</v>
      </c>
    </row>
    <row r="23" spans="1:7" ht="76.5" customHeight="1">
      <c r="A23" s="5" t="s">
        <v>48</v>
      </c>
      <c r="B23" s="28" t="s">
        <v>49</v>
      </c>
      <c r="C23" s="29"/>
      <c r="D23" s="30"/>
      <c r="E23" s="52">
        <v>255</v>
      </c>
      <c r="F23" s="51">
        <v>255</v>
      </c>
      <c r="G23" s="50">
        <f t="shared" si="0"/>
        <v>100</v>
      </c>
    </row>
    <row r="24" spans="1:7" ht="27.75" customHeight="1">
      <c r="A24" s="6" t="s">
        <v>38</v>
      </c>
      <c r="B24" s="28" t="s">
        <v>50</v>
      </c>
      <c r="C24" s="29"/>
      <c r="D24" s="30"/>
      <c r="E24" s="54">
        <v>50019</v>
      </c>
      <c r="F24" s="51">
        <v>40622</v>
      </c>
      <c r="G24" s="50">
        <f t="shared" si="0"/>
        <v>81.21313900717728</v>
      </c>
    </row>
    <row r="25" spans="1:7" ht="36" customHeight="1">
      <c r="A25" s="6" t="s">
        <v>20</v>
      </c>
      <c r="B25" s="70" t="s">
        <v>29</v>
      </c>
      <c r="C25" s="70"/>
      <c r="D25" s="70"/>
      <c r="E25" s="68">
        <v>1900</v>
      </c>
      <c r="F25" s="68">
        <v>2137</v>
      </c>
      <c r="G25" s="50">
        <f t="shared" si="0"/>
        <v>112.47368421052633</v>
      </c>
    </row>
    <row r="26" spans="1:7" ht="27.75" customHeight="1">
      <c r="A26" s="7" t="s">
        <v>18</v>
      </c>
      <c r="B26" s="37" t="s">
        <v>10</v>
      </c>
      <c r="C26" s="38"/>
      <c r="D26" s="39"/>
      <c r="E26" s="54">
        <v>1900</v>
      </c>
      <c r="F26" s="51">
        <v>2137</v>
      </c>
      <c r="G26" s="50">
        <f t="shared" si="0"/>
        <v>112.47368421052633</v>
      </c>
    </row>
    <row r="27" spans="1:7" ht="54.75" customHeight="1">
      <c r="A27" s="6" t="s">
        <v>43</v>
      </c>
      <c r="B27" s="24" t="s">
        <v>44</v>
      </c>
      <c r="C27" s="25"/>
      <c r="D27" s="26"/>
      <c r="E27" s="68">
        <v>300</v>
      </c>
      <c r="F27" s="68">
        <v>1462</v>
      </c>
      <c r="G27" s="71" t="s">
        <v>245</v>
      </c>
    </row>
    <row r="28" spans="1:7" ht="26.25" customHeight="1">
      <c r="A28" s="6" t="s">
        <v>42</v>
      </c>
      <c r="B28" s="28" t="s">
        <v>45</v>
      </c>
      <c r="C28" s="29"/>
      <c r="D28" s="30"/>
      <c r="E28" s="54">
        <v>300</v>
      </c>
      <c r="F28" s="51">
        <v>1462</v>
      </c>
      <c r="G28" s="72" t="s">
        <v>244</v>
      </c>
    </row>
    <row r="29" spans="1:7" ht="88.5" customHeight="1">
      <c r="A29" s="6" t="s">
        <v>39</v>
      </c>
      <c r="B29" s="34" t="s">
        <v>30</v>
      </c>
      <c r="C29" s="35"/>
      <c r="D29" s="36"/>
      <c r="E29" s="68">
        <v>13700</v>
      </c>
      <c r="F29" s="68">
        <v>18959</v>
      </c>
      <c r="G29" s="50">
        <f t="shared" si="0"/>
        <v>138.38686131386862</v>
      </c>
    </row>
    <row r="30" spans="1:7" ht="93.75" customHeight="1">
      <c r="A30" s="6" t="s">
        <v>51</v>
      </c>
      <c r="B30" s="28" t="s">
        <v>52</v>
      </c>
      <c r="C30" s="29"/>
      <c r="D30" s="30"/>
      <c r="E30" s="68">
        <v>100</v>
      </c>
      <c r="F30" s="51">
        <v>65</v>
      </c>
      <c r="G30" s="50">
        <f t="shared" si="0"/>
        <v>65</v>
      </c>
    </row>
    <row r="31" spans="1:7" ht="51.75" customHeight="1">
      <c r="A31" s="6" t="s">
        <v>53</v>
      </c>
      <c r="B31" s="28" t="s">
        <v>54</v>
      </c>
      <c r="C31" s="29"/>
      <c r="D31" s="30"/>
      <c r="E31" s="54">
        <v>1700</v>
      </c>
      <c r="F31" s="51">
        <v>4764</v>
      </c>
      <c r="G31" s="71" t="s">
        <v>243</v>
      </c>
    </row>
    <row r="32" spans="1:7" ht="52.5" customHeight="1">
      <c r="A32" s="6" t="s">
        <v>55</v>
      </c>
      <c r="B32" s="28" t="s">
        <v>40</v>
      </c>
      <c r="C32" s="29"/>
      <c r="D32" s="30"/>
      <c r="E32" s="54">
        <v>2800</v>
      </c>
      <c r="F32" s="51">
        <v>2859</v>
      </c>
      <c r="G32" s="50">
        <f t="shared" si="0"/>
        <v>102.10714285714286</v>
      </c>
    </row>
    <row r="33" spans="1:7" ht="30" customHeight="1">
      <c r="A33" s="6" t="s">
        <v>56</v>
      </c>
      <c r="B33" s="28" t="s">
        <v>57</v>
      </c>
      <c r="C33" s="29"/>
      <c r="D33" s="30"/>
      <c r="E33" s="54">
        <v>9100</v>
      </c>
      <c r="F33" s="51">
        <v>11271</v>
      </c>
      <c r="G33" s="50">
        <f t="shared" si="0"/>
        <v>123.85714285714286</v>
      </c>
    </row>
    <row r="34" spans="1:7" ht="15.75" customHeight="1">
      <c r="A34" s="6" t="s">
        <v>19</v>
      </c>
      <c r="B34" s="70" t="s">
        <v>21</v>
      </c>
      <c r="C34" s="70"/>
      <c r="D34" s="70"/>
      <c r="E34" s="69">
        <v>10016</v>
      </c>
      <c r="F34" s="69">
        <v>7595</v>
      </c>
      <c r="G34" s="50">
        <f t="shared" si="0"/>
        <v>75.82867412140575</v>
      </c>
    </row>
    <row r="35" spans="1:7" ht="29.25" customHeight="1">
      <c r="A35" s="7" t="s">
        <v>41</v>
      </c>
      <c r="B35" s="31" t="s">
        <v>8</v>
      </c>
      <c r="C35" s="32"/>
      <c r="D35" s="33"/>
      <c r="E35" s="68">
        <v>0</v>
      </c>
      <c r="F35" s="68">
        <v>1</v>
      </c>
      <c r="G35" s="50"/>
    </row>
    <row r="36" spans="1:7" ht="29.25" customHeight="1">
      <c r="A36" s="6" t="s">
        <v>46</v>
      </c>
      <c r="B36" s="24" t="s">
        <v>242</v>
      </c>
      <c r="C36" s="25"/>
      <c r="D36" s="26"/>
      <c r="E36" s="68">
        <v>-547</v>
      </c>
      <c r="F36" s="68">
        <v>-547</v>
      </c>
      <c r="G36" s="50">
        <f t="shared" si="0"/>
        <v>100</v>
      </c>
    </row>
    <row r="37" spans="1:7" ht="16.5" customHeight="1">
      <c r="A37" s="8"/>
      <c r="B37" s="19" t="s">
        <v>241</v>
      </c>
      <c r="C37" s="19"/>
      <c r="D37" s="19"/>
      <c r="E37" s="58">
        <v>430552</v>
      </c>
      <c r="F37" s="58">
        <v>431228</v>
      </c>
      <c r="G37" s="47">
        <f t="shared" si="0"/>
        <v>100.15700774819302</v>
      </c>
    </row>
    <row r="38" spans="1:7" ht="18.75" customHeight="1">
      <c r="A38" s="6" t="s">
        <v>58</v>
      </c>
      <c r="B38" s="27" t="s">
        <v>59</v>
      </c>
      <c r="C38" s="27"/>
      <c r="D38" s="27"/>
      <c r="E38" s="58">
        <v>527326</v>
      </c>
      <c r="F38" s="58">
        <v>527196</v>
      </c>
      <c r="G38" s="47">
        <f t="shared" si="0"/>
        <v>99.97534731835714</v>
      </c>
    </row>
    <row r="39" spans="1:7" ht="28.5" customHeight="1">
      <c r="A39" s="5" t="s">
        <v>60</v>
      </c>
      <c r="B39" s="28" t="s">
        <v>61</v>
      </c>
      <c r="C39" s="29"/>
      <c r="D39" s="30"/>
      <c r="E39" s="51">
        <v>8455</v>
      </c>
      <c r="F39" s="52">
        <v>8455</v>
      </c>
      <c r="G39" s="50">
        <f t="shared" si="0"/>
        <v>100</v>
      </c>
    </row>
    <row r="40" spans="1:7" ht="28.5" customHeight="1">
      <c r="A40" s="5" t="s">
        <v>60</v>
      </c>
      <c r="B40" s="28" t="s">
        <v>61</v>
      </c>
      <c r="C40" s="29"/>
      <c r="D40" s="30"/>
      <c r="E40" s="51">
        <v>1940</v>
      </c>
      <c r="F40" s="52">
        <v>1940</v>
      </c>
      <c r="G40" s="50">
        <f t="shared" si="0"/>
        <v>100</v>
      </c>
    </row>
    <row r="41" spans="1:7" ht="36.75" customHeight="1">
      <c r="A41" s="5" t="s">
        <v>67</v>
      </c>
      <c r="B41" s="28" t="s">
        <v>240</v>
      </c>
      <c r="C41" s="29"/>
      <c r="D41" s="30"/>
      <c r="E41" s="51">
        <v>23045</v>
      </c>
      <c r="F41" s="51">
        <v>23045</v>
      </c>
      <c r="G41" s="50">
        <f t="shared" si="0"/>
        <v>100</v>
      </c>
    </row>
    <row r="42" spans="1:7" ht="39.75" customHeight="1">
      <c r="A42" s="5" t="s">
        <v>239</v>
      </c>
      <c r="B42" s="28" t="s">
        <v>238</v>
      </c>
      <c r="C42" s="29"/>
      <c r="D42" s="30"/>
      <c r="E42" s="51">
        <v>42318</v>
      </c>
      <c r="F42" s="51">
        <v>42318</v>
      </c>
      <c r="G42" s="50">
        <f t="shared" si="0"/>
        <v>100</v>
      </c>
    </row>
    <row r="43" spans="1:7" ht="15" customHeight="1">
      <c r="A43" s="62"/>
      <c r="B43" s="61" t="s">
        <v>237</v>
      </c>
      <c r="C43" s="60"/>
      <c r="D43" s="59"/>
      <c r="E43" s="58">
        <v>247539</v>
      </c>
      <c r="F43" s="58">
        <v>247409</v>
      </c>
      <c r="G43" s="47">
        <f t="shared" si="0"/>
        <v>99.94748302287721</v>
      </c>
    </row>
    <row r="44" spans="1:7" ht="50.25" customHeight="1">
      <c r="A44" s="62" t="s">
        <v>230</v>
      </c>
      <c r="B44" s="28" t="s">
        <v>236</v>
      </c>
      <c r="C44" s="67"/>
      <c r="D44" s="66"/>
      <c r="E44" s="54">
        <v>2112</v>
      </c>
      <c r="F44" s="54">
        <v>2112</v>
      </c>
      <c r="G44" s="50">
        <f t="shared" si="0"/>
        <v>100</v>
      </c>
    </row>
    <row r="45" spans="1:7" ht="51.75" customHeight="1">
      <c r="A45" s="62" t="s">
        <v>234</v>
      </c>
      <c r="B45" s="28" t="s">
        <v>235</v>
      </c>
      <c r="C45" s="67"/>
      <c r="D45" s="66"/>
      <c r="E45" s="54">
        <v>3895</v>
      </c>
      <c r="F45" s="54">
        <v>3895</v>
      </c>
      <c r="G45" s="50">
        <f t="shared" si="0"/>
        <v>100</v>
      </c>
    </row>
    <row r="46" spans="1:7" ht="53.25" customHeight="1">
      <c r="A46" s="62" t="s">
        <v>234</v>
      </c>
      <c r="B46" s="28" t="s">
        <v>233</v>
      </c>
      <c r="C46" s="67"/>
      <c r="D46" s="66"/>
      <c r="E46" s="54">
        <v>9089</v>
      </c>
      <c r="F46" s="54">
        <v>9089</v>
      </c>
      <c r="G46" s="50">
        <f t="shared" si="0"/>
        <v>100</v>
      </c>
    </row>
    <row r="47" spans="1:7" ht="65.25" customHeight="1">
      <c r="A47" s="62" t="s">
        <v>232</v>
      </c>
      <c r="B47" s="28" t="s">
        <v>231</v>
      </c>
      <c r="C47" s="29"/>
      <c r="D47" s="30"/>
      <c r="E47" s="54">
        <v>6068</v>
      </c>
      <c r="F47" s="54">
        <v>6068</v>
      </c>
      <c r="G47" s="50">
        <f t="shared" si="0"/>
        <v>100</v>
      </c>
    </row>
    <row r="48" spans="1:7" ht="39.75" customHeight="1">
      <c r="A48" s="62" t="s">
        <v>230</v>
      </c>
      <c r="B48" s="28" t="s">
        <v>229</v>
      </c>
      <c r="C48" s="29"/>
      <c r="D48" s="30"/>
      <c r="E48" s="54">
        <v>2055</v>
      </c>
      <c r="F48" s="54">
        <v>2055</v>
      </c>
      <c r="G48" s="50">
        <f t="shared" si="0"/>
        <v>100</v>
      </c>
    </row>
    <row r="49" spans="1:7" ht="65.25" customHeight="1">
      <c r="A49" s="5" t="s">
        <v>228</v>
      </c>
      <c r="B49" s="65" t="s">
        <v>227</v>
      </c>
      <c r="C49" s="64"/>
      <c r="D49" s="63"/>
      <c r="E49" s="54">
        <v>25157</v>
      </c>
      <c r="F49" s="54">
        <v>25157</v>
      </c>
      <c r="G49" s="50">
        <f t="shared" si="0"/>
        <v>100</v>
      </c>
    </row>
    <row r="50" spans="1:7" ht="64.5" customHeight="1">
      <c r="A50" s="5" t="s">
        <v>226</v>
      </c>
      <c r="B50" s="65" t="s">
        <v>225</v>
      </c>
      <c r="C50" s="64"/>
      <c r="D50" s="63"/>
      <c r="E50" s="54">
        <v>45000</v>
      </c>
      <c r="F50" s="54">
        <v>45000</v>
      </c>
      <c r="G50" s="50">
        <f t="shared" si="0"/>
        <v>100</v>
      </c>
    </row>
    <row r="51" spans="1:7" ht="39.75" customHeight="1">
      <c r="A51" s="5" t="s">
        <v>224</v>
      </c>
      <c r="B51" s="65" t="s">
        <v>223</v>
      </c>
      <c r="C51" s="64"/>
      <c r="D51" s="63"/>
      <c r="E51" s="54">
        <v>219</v>
      </c>
      <c r="F51" s="54">
        <v>219</v>
      </c>
      <c r="G51" s="50">
        <f t="shared" si="0"/>
        <v>100</v>
      </c>
    </row>
    <row r="52" spans="1:7" ht="15" customHeight="1">
      <c r="A52" s="62"/>
      <c r="B52" s="61" t="s">
        <v>222</v>
      </c>
      <c r="C52" s="60"/>
      <c r="D52" s="59"/>
      <c r="E52" s="58">
        <v>153944</v>
      </c>
      <c r="F52" s="58">
        <v>153814</v>
      </c>
      <c r="G52" s="47">
        <f t="shared" si="0"/>
        <v>99.91555370784181</v>
      </c>
    </row>
    <row r="53" spans="1:7" ht="37.5" customHeight="1">
      <c r="A53" s="9" t="s">
        <v>73</v>
      </c>
      <c r="B53" s="28" t="s">
        <v>221</v>
      </c>
      <c r="C53" s="29"/>
      <c r="D53" s="30"/>
      <c r="E53" s="54">
        <v>21290</v>
      </c>
      <c r="F53" s="54">
        <v>21290</v>
      </c>
      <c r="G53" s="50">
        <f t="shared" si="0"/>
        <v>100</v>
      </c>
    </row>
    <row r="54" spans="1:7" ht="50.25" customHeight="1">
      <c r="A54" s="9" t="s">
        <v>73</v>
      </c>
      <c r="B54" s="28" t="s">
        <v>220</v>
      </c>
      <c r="C54" s="29"/>
      <c r="D54" s="30"/>
      <c r="E54" s="54">
        <v>124712</v>
      </c>
      <c r="F54" s="54">
        <v>124712</v>
      </c>
      <c r="G54" s="50">
        <f t="shared" si="0"/>
        <v>100</v>
      </c>
    </row>
    <row r="55" spans="1:7" ht="74.25" customHeight="1">
      <c r="A55" s="9" t="s">
        <v>73</v>
      </c>
      <c r="B55" s="28" t="s">
        <v>219</v>
      </c>
      <c r="C55" s="29"/>
      <c r="D55" s="30"/>
      <c r="E55" s="54">
        <v>6600</v>
      </c>
      <c r="F55" s="54">
        <v>6600</v>
      </c>
      <c r="G55" s="50">
        <f t="shared" si="0"/>
        <v>100</v>
      </c>
    </row>
    <row r="56" spans="1:7" ht="51" customHeight="1">
      <c r="A56" s="9" t="s">
        <v>73</v>
      </c>
      <c r="B56" s="28" t="s">
        <v>218</v>
      </c>
      <c r="C56" s="29"/>
      <c r="D56" s="30"/>
      <c r="E56" s="54">
        <v>504</v>
      </c>
      <c r="F56" s="54">
        <v>504</v>
      </c>
      <c r="G56" s="50">
        <f t="shared" si="0"/>
        <v>100</v>
      </c>
    </row>
    <row r="57" spans="1:7" ht="51" customHeight="1">
      <c r="A57" s="9" t="s">
        <v>73</v>
      </c>
      <c r="B57" s="28" t="s">
        <v>217</v>
      </c>
      <c r="C57" s="29"/>
      <c r="D57" s="30"/>
      <c r="E57" s="54">
        <v>341</v>
      </c>
      <c r="F57" s="54">
        <v>211</v>
      </c>
      <c r="G57" s="50">
        <f t="shared" si="0"/>
        <v>61.87683284457478</v>
      </c>
    </row>
    <row r="58" spans="1:7" ht="51.75" customHeight="1">
      <c r="A58" s="9" t="s">
        <v>73</v>
      </c>
      <c r="B58" s="28" t="s">
        <v>216</v>
      </c>
      <c r="C58" s="29"/>
      <c r="D58" s="30"/>
      <c r="E58" s="54">
        <v>497</v>
      </c>
      <c r="F58" s="54">
        <v>497</v>
      </c>
      <c r="G58" s="50">
        <f t="shared" si="0"/>
        <v>100</v>
      </c>
    </row>
    <row r="59" spans="1:7" ht="16.5" customHeight="1">
      <c r="A59" s="9"/>
      <c r="B59" s="61" t="s">
        <v>215</v>
      </c>
      <c r="C59" s="60"/>
      <c r="D59" s="59"/>
      <c r="E59" s="58">
        <v>57829</v>
      </c>
      <c r="F59" s="58">
        <v>57829</v>
      </c>
      <c r="G59" s="47">
        <f t="shared" si="0"/>
        <v>100</v>
      </c>
    </row>
    <row r="60" spans="1:7" ht="42" customHeight="1">
      <c r="A60" s="9" t="s">
        <v>66</v>
      </c>
      <c r="B60" s="57" t="s">
        <v>65</v>
      </c>
      <c r="C60" s="56"/>
      <c r="D60" s="55"/>
      <c r="E60" s="54">
        <v>9071</v>
      </c>
      <c r="F60" s="54">
        <v>9071</v>
      </c>
      <c r="G60" s="50">
        <f t="shared" si="0"/>
        <v>100</v>
      </c>
    </row>
    <row r="61" spans="1:7" ht="77.25" customHeight="1">
      <c r="A61" s="9" t="s">
        <v>71</v>
      </c>
      <c r="B61" s="57" t="s">
        <v>214</v>
      </c>
      <c r="C61" s="56"/>
      <c r="D61" s="55"/>
      <c r="E61" s="54">
        <v>4943</v>
      </c>
      <c r="F61" s="54">
        <v>4943</v>
      </c>
      <c r="G61" s="50">
        <f t="shared" si="0"/>
        <v>100</v>
      </c>
    </row>
    <row r="62" spans="1:7" ht="91.5" customHeight="1">
      <c r="A62" s="9" t="s">
        <v>68</v>
      </c>
      <c r="B62" s="16" t="s">
        <v>213</v>
      </c>
      <c r="C62" s="17"/>
      <c r="D62" s="18"/>
      <c r="E62" s="54">
        <v>2703</v>
      </c>
      <c r="F62" s="54">
        <v>2703</v>
      </c>
      <c r="G62" s="50">
        <f t="shared" si="0"/>
        <v>100</v>
      </c>
    </row>
    <row r="63" spans="1:7" ht="87.75" customHeight="1">
      <c r="A63" s="9" t="s">
        <v>68</v>
      </c>
      <c r="B63" s="16" t="s">
        <v>212</v>
      </c>
      <c r="C63" s="17"/>
      <c r="D63" s="18"/>
      <c r="E63" s="54">
        <v>4470</v>
      </c>
      <c r="F63" s="54">
        <v>4470</v>
      </c>
      <c r="G63" s="50">
        <f t="shared" si="0"/>
        <v>100</v>
      </c>
    </row>
    <row r="64" spans="1:7" ht="51" customHeight="1">
      <c r="A64" s="9" t="s">
        <v>72</v>
      </c>
      <c r="B64" s="16" t="s">
        <v>211</v>
      </c>
      <c r="C64" s="17"/>
      <c r="D64" s="18"/>
      <c r="E64" s="54">
        <v>14260</v>
      </c>
      <c r="F64" s="54">
        <v>14260</v>
      </c>
      <c r="G64" s="50">
        <f t="shared" si="0"/>
        <v>100</v>
      </c>
    </row>
    <row r="65" spans="1:7" ht="63" customHeight="1">
      <c r="A65" s="9" t="s">
        <v>63</v>
      </c>
      <c r="B65" s="16" t="s">
        <v>64</v>
      </c>
      <c r="C65" s="17"/>
      <c r="D65" s="18"/>
      <c r="E65" s="54">
        <v>7090</v>
      </c>
      <c r="F65" s="54">
        <v>7090</v>
      </c>
      <c r="G65" s="50">
        <f t="shared" si="0"/>
        <v>100</v>
      </c>
    </row>
    <row r="66" spans="1:7" ht="51" customHeight="1">
      <c r="A66" s="9" t="s">
        <v>62</v>
      </c>
      <c r="B66" s="57" t="s">
        <v>210</v>
      </c>
      <c r="C66" s="56"/>
      <c r="D66" s="55"/>
      <c r="E66" s="54">
        <v>911</v>
      </c>
      <c r="F66" s="54">
        <v>911</v>
      </c>
      <c r="G66" s="50">
        <f t="shared" si="0"/>
        <v>100</v>
      </c>
    </row>
    <row r="67" spans="1:7" ht="55.5" customHeight="1">
      <c r="A67" s="9" t="s">
        <v>62</v>
      </c>
      <c r="B67" s="57" t="s">
        <v>209</v>
      </c>
      <c r="C67" s="56"/>
      <c r="D67" s="55"/>
      <c r="E67" s="54">
        <v>458</v>
      </c>
      <c r="F67" s="54">
        <v>458</v>
      </c>
      <c r="G67" s="50">
        <f t="shared" si="0"/>
        <v>100</v>
      </c>
    </row>
    <row r="68" spans="1:7" ht="63" customHeight="1">
      <c r="A68" s="9" t="s">
        <v>62</v>
      </c>
      <c r="B68" s="57" t="s">
        <v>208</v>
      </c>
      <c r="C68" s="56"/>
      <c r="D68" s="55"/>
      <c r="E68" s="54">
        <v>424</v>
      </c>
      <c r="F68" s="54">
        <v>424</v>
      </c>
      <c r="G68" s="50">
        <f t="shared" si="0"/>
        <v>100</v>
      </c>
    </row>
    <row r="69" spans="1:7" ht="100.5" customHeight="1">
      <c r="A69" s="9" t="s">
        <v>62</v>
      </c>
      <c r="B69" s="16" t="s">
        <v>207</v>
      </c>
      <c r="C69" s="17"/>
      <c r="D69" s="18"/>
      <c r="E69" s="54">
        <v>11486</v>
      </c>
      <c r="F69" s="54">
        <v>11486</v>
      </c>
      <c r="G69" s="50">
        <f t="shared" si="0"/>
        <v>100</v>
      </c>
    </row>
    <row r="70" spans="1:7" ht="51" customHeight="1">
      <c r="A70" s="9" t="s">
        <v>62</v>
      </c>
      <c r="B70" s="16" t="s">
        <v>206</v>
      </c>
      <c r="C70" s="17"/>
      <c r="D70" s="18"/>
      <c r="E70" s="54">
        <v>1744</v>
      </c>
      <c r="F70" s="54">
        <v>1744</v>
      </c>
      <c r="G70" s="50">
        <f aca="true" t="shared" si="1" ref="G70:G75">F70/E70*100</f>
        <v>100</v>
      </c>
    </row>
    <row r="71" spans="1:7" ht="63" customHeight="1">
      <c r="A71" s="9" t="s">
        <v>62</v>
      </c>
      <c r="B71" s="16" t="s">
        <v>205</v>
      </c>
      <c r="C71" s="17"/>
      <c r="D71" s="18"/>
      <c r="E71" s="54">
        <v>132</v>
      </c>
      <c r="F71" s="54">
        <v>132</v>
      </c>
      <c r="G71" s="50">
        <f t="shared" si="1"/>
        <v>100</v>
      </c>
    </row>
    <row r="72" spans="1:7" ht="52.5" customHeight="1">
      <c r="A72" s="9" t="s">
        <v>62</v>
      </c>
      <c r="B72" s="16" t="s">
        <v>204</v>
      </c>
      <c r="C72" s="17"/>
      <c r="D72" s="18"/>
      <c r="E72" s="54">
        <v>137</v>
      </c>
      <c r="F72" s="54">
        <v>137</v>
      </c>
      <c r="G72" s="50">
        <f t="shared" si="1"/>
        <v>100</v>
      </c>
    </row>
    <row r="73" spans="1:7" ht="28.5" customHeight="1">
      <c r="A73" s="9"/>
      <c r="B73" s="12" t="s">
        <v>69</v>
      </c>
      <c r="C73" s="13"/>
      <c r="D73" s="14"/>
      <c r="E73" s="53">
        <v>146200</v>
      </c>
      <c r="F73" s="53">
        <v>146200</v>
      </c>
      <c r="G73" s="47">
        <f t="shared" si="1"/>
        <v>100</v>
      </c>
    </row>
    <row r="74" spans="1:7" ht="39" customHeight="1">
      <c r="A74" s="9" t="s">
        <v>70</v>
      </c>
      <c r="B74" s="16" t="s">
        <v>203</v>
      </c>
      <c r="C74" s="17"/>
      <c r="D74" s="18"/>
      <c r="E74" s="52">
        <v>146200</v>
      </c>
      <c r="F74" s="51">
        <v>146200</v>
      </c>
      <c r="G74" s="50">
        <f t="shared" si="1"/>
        <v>100</v>
      </c>
    </row>
    <row r="75" spans="1:7" ht="17.25" customHeight="1">
      <c r="A75" s="10"/>
      <c r="B75" s="49" t="s">
        <v>202</v>
      </c>
      <c r="C75" s="49"/>
      <c r="D75" s="49"/>
      <c r="E75" s="48">
        <v>957878</v>
      </c>
      <c r="F75" s="48">
        <v>958424</v>
      </c>
      <c r="G75" s="47">
        <f t="shared" si="1"/>
        <v>100.05700099595147</v>
      </c>
    </row>
    <row r="77" ht="12.75">
      <c r="A77" s="1"/>
    </row>
    <row r="78" spans="1:7" ht="12.75">
      <c r="A78" s="1"/>
      <c r="E78"/>
      <c r="F78"/>
      <c r="G78"/>
    </row>
    <row r="79" spans="1:7" ht="12.75">
      <c r="A79" s="1"/>
      <c r="E79"/>
      <c r="F79"/>
      <c r="G79"/>
    </row>
  </sheetData>
  <sheetProtection/>
  <mergeCells count="73">
    <mergeCell ref="B70:D70"/>
    <mergeCell ref="B71:D71"/>
    <mergeCell ref="B72:D72"/>
    <mergeCell ref="B58:D58"/>
    <mergeCell ref="B59:D59"/>
    <mergeCell ref="B60:D60"/>
    <mergeCell ref="B61:D61"/>
    <mergeCell ref="B57:D57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49:D49"/>
    <mergeCell ref="B50:D50"/>
    <mergeCell ref="B51:D51"/>
    <mergeCell ref="B62:D62"/>
    <mergeCell ref="B63:D63"/>
    <mergeCell ref="B52:D52"/>
    <mergeCell ref="B53:D53"/>
    <mergeCell ref="B54:D54"/>
    <mergeCell ref="B55:D55"/>
    <mergeCell ref="B56:D56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17:D17"/>
    <mergeCell ref="B14:D14"/>
    <mergeCell ref="B15:D15"/>
    <mergeCell ref="B16:D16"/>
    <mergeCell ref="B9:D9"/>
    <mergeCell ref="B10:D10"/>
    <mergeCell ref="B11:D11"/>
    <mergeCell ref="B12:D12"/>
    <mergeCell ref="B13:D13"/>
    <mergeCell ref="B8:D8"/>
    <mergeCell ref="A1:G1"/>
    <mergeCell ref="A2:G2"/>
    <mergeCell ref="B5:D5"/>
    <mergeCell ref="B6:D6"/>
    <mergeCell ref="B7:D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8.75390625" style="1" customWidth="1"/>
    <col min="2" max="2" width="81.75390625" style="1" customWidth="1"/>
    <col min="3" max="3" width="17.125" style="1" customWidth="1"/>
    <col min="4" max="4" width="9.75390625" style="1" customWidth="1"/>
    <col min="5" max="5" width="12.25390625" style="1" customWidth="1"/>
    <col min="6" max="16384" width="9.125" style="1" customWidth="1"/>
  </cols>
  <sheetData>
    <row r="1" spans="1:5" ht="15" customHeight="1">
      <c r="A1" s="44" t="s">
        <v>199</v>
      </c>
      <c r="B1" s="44"/>
      <c r="C1" s="44"/>
      <c r="D1" s="44"/>
      <c r="E1" s="44"/>
    </row>
    <row r="2" spans="1:5" ht="15">
      <c r="A2" s="185"/>
      <c r="B2" s="185"/>
      <c r="C2" s="185"/>
      <c r="D2" s="185"/>
      <c r="E2" s="184" t="s">
        <v>74</v>
      </c>
    </row>
    <row r="3" spans="1:12" ht="48.75" customHeight="1">
      <c r="A3" s="183" t="s">
        <v>75</v>
      </c>
      <c r="B3" s="182" t="s">
        <v>76</v>
      </c>
      <c r="C3" s="181" t="s">
        <v>262</v>
      </c>
      <c r="D3" s="180" t="s">
        <v>261</v>
      </c>
      <c r="E3" s="179" t="s">
        <v>260</v>
      </c>
      <c r="F3" s="178"/>
      <c r="G3" s="178"/>
      <c r="H3" s="178"/>
      <c r="I3" s="178"/>
      <c r="J3" s="178"/>
      <c r="K3" s="178"/>
      <c r="L3" s="178"/>
    </row>
    <row r="4" spans="1:2" ht="0.75" customHeight="1" hidden="1">
      <c r="A4" s="177"/>
      <c r="B4" s="177"/>
    </row>
    <row r="5" spans="1:5" ht="15">
      <c r="A5" s="176">
        <v>1</v>
      </c>
      <c r="B5" s="176">
        <v>2</v>
      </c>
      <c r="C5" s="3">
        <v>3</v>
      </c>
      <c r="D5" s="11"/>
      <c r="E5" s="175"/>
    </row>
    <row r="6" spans="1:5" ht="15" customHeight="1">
      <c r="A6" s="105" t="s">
        <v>77</v>
      </c>
      <c r="B6" s="104" t="s">
        <v>78</v>
      </c>
      <c r="C6" s="174">
        <f>C8+C9+C10+C11+C12+C13+C14+C15</f>
        <v>78458</v>
      </c>
      <c r="D6" s="173">
        <f>D8+D9+D10+D11+D12+D13+D14+D15</f>
        <v>74574</v>
      </c>
      <c r="E6" s="172">
        <f>D6/C6*100</f>
        <v>95.04958066736343</v>
      </c>
    </row>
    <row r="7" spans="1:7" ht="29.25" customHeight="1" hidden="1">
      <c r="A7" s="171" t="s">
        <v>79</v>
      </c>
      <c r="B7" s="170" t="s">
        <v>258</v>
      </c>
      <c r="C7" s="168">
        <f>'[1]вед. 2009год'!G22</f>
        <v>1021</v>
      </c>
      <c r="D7" s="110"/>
      <c r="E7" s="99">
        <f>D7/C7*100</f>
        <v>0</v>
      </c>
      <c r="G7" s="1" t="s">
        <v>259</v>
      </c>
    </row>
    <row r="8" spans="1:5" ht="32.25" customHeight="1">
      <c r="A8" s="134" t="s">
        <v>79</v>
      </c>
      <c r="B8" s="169" t="s">
        <v>258</v>
      </c>
      <c r="C8" s="168">
        <f>'[1]вед. 2009год'!G22</f>
        <v>1021</v>
      </c>
      <c r="D8" s="167">
        <f>'[1]вед. 2009год'!H22</f>
        <v>1001</v>
      </c>
      <c r="E8" s="99">
        <f>D8/C8*100</f>
        <v>98.0411361410382</v>
      </c>
    </row>
    <row r="9" spans="1:5" ht="33" customHeight="1">
      <c r="A9" s="134" t="s">
        <v>80</v>
      </c>
      <c r="B9" s="166" t="s">
        <v>81</v>
      </c>
      <c r="C9" s="164">
        <f>'[1]вед. 2009год'!G14</f>
        <v>3981</v>
      </c>
      <c r="D9" s="163">
        <f>'[1]вед. 2009год'!H14</f>
        <v>3593</v>
      </c>
      <c r="E9" s="99">
        <f>D9/C9*100</f>
        <v>90.2537050992213</v>
      </c>
    </row>
    <row r="10" spans="1:5" ht="47.25" customHeight="1">
      <c r="A10" s="134" t="s">
        <v>82</v>
      </c>
      <c r="B10" s="166" t="s">
        <v>83</v>
      </c>
      <c r="C10" s="164">
        <f>'[1]вед. 2009год'!G25</f>
        <v>37290</v>
      </c>
      <c r="D10" s="163">
        <f>'[1]вед. 2009год'!H25</f>
        <v>35017</v>
      </c>
      <c r="E10" s="99">
        <f>D10/C10*100</f>
        <v>93.90453204612497</v>
      </c>
    </row>
    <row r="11" spans="1:5" ht="30.75" customHeight="1">
      <c r="A11" s="134" t="s">
        <v>84</v>
      </c>
      <c r="B11" s="165" t="s">
        <v>85</v>
      </c>
      <c r="C11" s="164">
        <f>'[1]вед. 2009год'!G139+'[1]вед. 2009год'!G179</f>
        <v>8525</v>
      </c>
      <c r="D11" s="163">
        <f>'[1]вед. 2009год'!H139+'[1]вед. 2009год'!H179</f>
        <v>8161</v>
      </c>
      <c r="E11" s="99">
        <f>D11/C11*100</f>
        <v>95.73020527859238</v>
      </c>
    </row>
    <row r="12" spans="1:5" ht="17.25" customHeight="1">
      <c r="A12" s="95" t="s">
        <v>257</v>
      </c>
      <c r="B12" s="94" t="s">
        <v>256</v>
      </c>
      <c r="C12" s="107">
        <f>'[1]вед. 2009год'!G49</f>
        <v>2155</v>
      </c>
      <c r="D12" s="106">
        <f>'[1]вед. 2009год'!H49</f>
        <v>2155</v>
      </c>
      <c r="E12" s="99">
        <f>D12/C12*100</f>
        <v>100</v>
      </c>
    </row>
    <row r="13" spans="1:5" ht="15.75">
      <c r="A13" s="95" t="s">
        <v>86</v>
      </c>
      <c r="B13" s="94" t="s">
        <v>87</v>
      </c>
      <c r="C13" s="107">
        <f>'[1]вед. 2009год'!G145</f>
        <v>1646</v>
      </c>
      <c r="D13" s="106">
        <f>'[1]вед. 2009год'!H145</f>
        <v>1516</v>
      </c>
      <c r="E13" s="99">
        <f>D13/C13*100</f>
        <v>92.10206561360876</v>
      </c>
    </row>
    <row r="14" spans="1:5" ht="15.75" customHeight="1">
      <c r="A14" s="95" t="s">
        <v>88</v>
      </c>
      <c r="B14" s="94" t="s">
        <v>89</v>
      </c>
      <c r="C14" s="107">
        <f>'[1]вед. 2009год'!G53</f>
        <v>1</v>
      </c>
      <c r="D14" s="106">
        <f>'[1]вед. 2009год'!H53</f>
        <v>0</v>
      </c>
      <c r="E14" s="99">
        <f>D14/C14*100</f>
        <v>0</v>
      </c>
    </row>
    <row r="15" spans="1:5" ht="15.75">
      <c r="A15" s="95" t="s">
        <v>90</v>
      </c>
      <c r="B15" s="94" t="s">
        <v>91</v>
      </c>
      <c r="C15" s="107">
        <f>'[1]вед. 2009год'!G158+'[1]вед. 2009год'!G270+'[1]вед. 2009год'!G58+'[1]вед. 2009год'!G153</f>
        <v>23839</v>
      </c>
      <c r="D15" s="106">
        <f>'[1]вед. 2009год'!H158+'[1]вед. 2009год'!H270+'[1]вед. 2009год'!H58+'[1]вед. 2009год'!H153</f>
        <v>23131</v>
      </c>
      <c r="E15" s="96">
        <f>D15/C15*100</f>
        <v>97.03007676496497</v>
      </c>
    </row>
    <row r="16" spans="1:5" ht="30.75" customHeight="1">
      <c r="A16" s="140" t="s">
        <v>92</v>
      </c>
      <c r="B16" s="162" t="s">
        <v>93</v>
      </c>
      <c r="C16" s="161">
        <f>C18+C17</f>
        <v>13244</v>
      </c>
      <c r="D16" s="160">
        <f>D18+D17</f>
        <v>13216</v>
      </c>
      <c r="E16" s="101">
        <f>D16/C16*100</f>
        <v>99.78858350951374</v>
      </c>
    </row>
    <row r="17" spans="1:5" ht="16.5" customHeight="1">
      <c r="A17" s="134" t="s">
        <v>94</v>
      </c>
      <c r="B17" s="159" t="s">
        <v>95</v>
      </c>
      <c r="C17" s="124">
        <f>'[1]вед. 2009год'!G61</f>
        <v>1380</v>
      </c>
      <c r="D17" s="158">
        <f>'[1]вед. 2009год'!H61</f>
        <v>1352</v>
      </c>
      <c r="E17" s="99">
        <f>D17/C17*100</f>
        <v>97.97101449275362</v>
      </c>
    </row>
    <row r="18" spans="1:5" ht="30.75" customHeight="1">
      <c r="A18" s="134" t="s">
        <v>96</v>
      </c>
      <c r="B18" s="157" t="s">
        <v>97</v>
      </c>
      <c r="C18" s="156">
        <f>'[1]вед. 2009год'!G277</f>
        <v>11864</v>
      </c>
      <c r="D18" s="155">
        <f>'[1]вед. 2009год'!H277</f>
        <v>11864</v>
      </c>
      <c r="E18" s="96">
        <f>D18/C18*100</f>
        <v>100</v>
      </c>
    </row>
    <row r="19" spans="1:5" ht="15" customHeight="1">
      <c r="A19" s="154" t="s">
        <v>98</v>
      </c>
      <c r="B19" s="153" t="s">
        <v>99</v>
      </c>
      <c r="C19" s="123">
        <f>C22+C23+C20+C21</f>
        <v>35310</v>
      </c>
      <c r="D19" s="122">
        <f>D22+D23+D20+D21</f>
        <v>30262</v>
      </c>
      <c r="E19" s="101">
        <f>D19/C19*100</f>
        <v>85.70376663834608</v>
      </c>
    </row>
    <row r="20" spans="1:5" ht="15" customHeight="1">
      <c r="A20" s="152" t="s">
        <v>100</v>
      </c>
      <c r="B20" s="94" t="s">
        <v>101</v>
      </c>
      <c r="C20" s="107">
        <f>'[1]вед. 2009год'!G188</f>
        <v>300</v>
      </c>
      <c r="D20" s="106">
        <f>'[1]вед. 2009год'!H188</f>
        <v>292</v>
      </c>
      <c r="E20" s="99">
        <f>D20/C20*100</f>
        <v>97.33333333333334</v>
      </c>
    </row>
    <row r="21" spans="1:5" ht="15" customHeight="1">
      <c r="A21" s="152" t="s">
        <v>102</v>
      </c>
      <c r="B21" s="94" t="s">
        <v>103</v>
      </c>
      <c r="C21" s="107">
        <f>'[1]вед. 2009год'!G191</f>
        <v>13319</v>
      </c>
      <c r="D21" s="106">
        <f>'[1]вед. 2009год'!H191</f>
        <v>13319</v>
      </c>
      <c r="E21" s="99">
        <f>D21/C21*100</f>
        <v>100</v>
      </c>
    </row>
    <row r="22" spans="1:5" ht="15.75">
      <c r="A22" s="152" t="s">
        <v>104</v>
      </c>
      <c r="B22" s="151" t="s">
        <v>105</v>
      </c>
      <c r="C22" s="150">
        <f>'[1]вед. 2009год'!G199+'[1]вед. 2009год'!G273</f>
        <v>13772</v>
      </c>
      <c r="D22" s="149">
        <f>'[1]вед. 2009год'!H199+'[1]вед. 2009год'!H273</f>
        <v>9191</v>
      </c>
      <c r="E22" s="99">
        <f>D22/C22*100</f>
        <v>66.73685739180947</v>
      </c>
    </row>
    <row r="23" spans="1:5" ht="14.25" customHeight="1">
      <c r="A23" s="116" t="s">
        <v>106</v>
      </c>
      <c r="B23" s="148" t="s">
        <v>107</v>
      </c>
      <c r="C23" s="147">
        <f>'[1]вед. 2009год'!G67</f>
        <v>7919</v>
      </c>
      <c r="D23" s="146">
        <f>'[1]вед. 2009год'!H67</f>
        <v>7460</v>
      </c>
      <c r="E23" s="96">
        <f>D23/C23*100</f>
        <v>94.2038136128299</v>
      </c>
    </row>
    <row r="24" spans="1:5" ht="15.75">
      <c r="A24" s="105" t="s">
        <v>108</v>
      </c>
      <c r="B24" s="142" t="s">
        <v>109</v>
      </c>
      <c r="C24" s="123">
        <f>C25+C27+C28+C26</f>
        <v>239174</v>
      </c>
      <c r="D24" s="122">
        <f>D25+D27+D28+D26</f>
        <v>213125</v>
      </c>
      <c r="E24" s="101">
        <f>D24/C24*100</f>
        <v>89.10876600299363</v>
      </c>
    </row>
    <row r="25" spans="1:5" ht="15.75">
      <c r="A25" s="95" t="s">
        <v>110</v>
      </c>
      <c r="B25" s="98" t="s">
        <v>111</v>
      </c>
      <c r="C25" s="107">
        <f>'[1]вед. 2009год'!G206+'[1]вед. 2009год'!G78</f>
        <v>19955</v>
      </c>
      <c r="D25" s="106">
        <f>'[1]вед. 2009год'!H206+'[1]вед. 2009год'!H78</f>
        <v>13314</v>
      </c>
      <c r="E25" s="99">
        <f>D25/C25*100</f>
        <v>66.72012027060887</v>
      </c>
    </row>
    <row r="26" spans="1:5" ht="15.75">
      <c r="A26" s="95" t="s">
        <v>112</v>
      </c>
      <c r="B26" s="98" t="s">
        <v>113</v>
      </c>
      <c r="C26" s="107">
        <f>'[1]вед. 2009год'!G218</f>
        <v>131312</v>
      </c>
      <c r="D26" s="106">
        <f>'[1]вед. 2009год'!H218</f>
        <v>124712</v>
      </c>
      <c r="E26" s="99">
        <f>D26/C26*100</f>
        <v>94.97380285122456</v>
      </c>
    </row>
    <row r="27" spans="1:5" ht="15" customHeight="1">
      <c r="A27" s="95" t="s">
        <v>114</v>
      </c>
      <c r="B27" s="145" t="s">
        <v>115</v>
      </c>
      <c r="C27" s="107">
        <f>'[1]вед. 2009год'!G223+'[1]вед. 2009год'!G81</f>
        <v>39570</v>
      </c>
      <c r="D27" s="106">
        <f>'[1]вед. 2009год'!H223+'[1]вед. 2009год'!H81</f>
        <v>35671</v>
      </c>
      <c r="E27" s="99">
        <f>D27/C27*100</f>
        <v>90.14657568865302</v>
      </c>
    </row>
    <row r="28" spans="1:5" ht="15" customHeight="1">
      <c r="A28" s="95" t="s">
        <v>116</v>
      </c>
      <c r="B28" s="98" t="s">
        <v>117</v>
      </c>
      <c r="C28" s="144">
        <f>'[1]вед. 2009год'!G233+'[1]вед. 2009год'!G166</f>
        <v>48337</v>
      </c>
      <c r="D28" s="143">
        <f>'[1]вед. 2009год'!H233+'[1]вед. 2009год'!H166</f>
        <v>39428</v>
      </c>
      <c r="E28" s="96">
        <f>D28/C28*100</f>
        <v>81.56898442187145</v>
      </c>
    </row>
    <row r="29" spans="1:5" ht="15.75" customHeight="1">
      <c r="A29" s="105" t="s">
        <v>118</v>
      </c>
      <c r="B29" s="142" t="s">
        <v>119</v>
      </c>
      <c r="C29" s="123">
        <f>C30+C31</f>
        <v>1530</v>
      </c>
      <c r="D29" s="122">
        <f>D30+D31</f>
        <v>1160</v>
      </c>
      <c r="E29" s="101">
        <f>D29/C29*100</f>
        <v>75.81699346405229</v>
      </c>
    </row>
    <row r="30" spans="1:5" ht="14.25" customHeight="1">
      <c r="A30" s="95" t="s">
        <v>120</v>
      </c>
      <c r="B30" s="94" t="s">
        <v>121</v>
      </c>
      <c r="C30" s="107">
        <f>'[1]вед. 2009год'!G249</f>
        <v>1368</v>
      </c>
      <c r="D30" s="106">
        <f>'[1]вед. 2009год'!H249</f>
        <v>1145</v>
      </c>
      <c r="E30" s="99">
        <f>D30/C30*100</f>
        <v>83.69883040935673</v>
      </c>
    </row>
    <row r="31" spans="1:5" ht="14.25" customHeight="1">
      <c r="A31" s="95" t="s">
        <v>122</v>
      </c>
      <c r="B31" s="141" t="s">
        <v>123</v>
      </c>
      <c r="C31" s="107">
        <f>'[1]вед. 2009год'!G86</f>
        <v>162</v>
      </c>
      <c r="D31" s="106">
        <f>'[1]вед. 2009год'!H86</f>
        <v>15</v>
      </c>
      <c r="E31" s="96">
        <f>D31/C31*100</f>
        <v>9.25925925925926</v>
      </c>
    </row>
    <row r="32" spans="1:5" ht="15.75">
      <c r="A32" s="140" t="s">
        <v>124</v>
      </c>
      <c r="B32" s="139" t="s">
        <v>125</v>
      </c>
      <c r="C32" s="138">
        <f>C33+C34+C35+C36</f>
        <v>368455</v>
      </c>
      <c r="D32" s="137">
        <f>D33+D34+D35+D36</f>
        <v>354177</v>
      </c>
      <c r="E32" s="101">
        <f>D32/C32*100</f>
        <v>96.12489991993594</v>
      </c>
    </row>
    <row r="33" spans="1:5" ht="15.75">
      <c r="A33" s="134" t="s">
        <v>126</v>
      </c>
      <c r="B33" s="133" t="s">
        <v>127</v>
      </c>
      <c r="C33" s="132">
        <f>'[1]вед. 2009год'!G289</f>
        <v>101864</v>
      </c>
      <c r="D33" s="131">
        <f>'[1]вед. 2009год'!H289</f>
        <v>96930</v>
      </c>
      <c r="E33" s="99">
        <f>D33/C33*100</f>
        <v>95.15628681379094</v>
      </c>
    </row>
    <row r="34" spans="1:5" ht="15.75">
      <c r="A34" s="134" t="s">
        <v>128</v>
      </c>
      <c r="B34" s="133" t="s">
        <v>129</v>
      </c>
      <c r="C34" s="136">
        <f>'[1]вед. 2009год'!G295+'[1]вед. 2009год'!G370+'[1]вед. 2009год'!G90</f>
        <v>234646</v>
      </c>
      <c r="D34" s="135">
        <f>'[1]вед. 2009год'!H295+'[1]вед. 2009год'!H370+'[1]вед. 2009год'!H90</f>
        <v>227454</v>
      </c>
      <c r="E34" s="99">
        <f>D34/C34*100</f>
        <v>96.934957339993</v>
      </c>
    </row>
    <row r="35" spans="1:5" ht="15.75" customHeight="1">
      <c r="A35" s="134" t="s">
        <v>130</v>
      </c>
      <c r="B35" s="133" t="s">
        <v>131</v>
      </c>
      <c r="C35" s="132">
        <f>'[1]вед. 2009год'!G313</f>
        <v>2232</v>
      </c>
      <c r="D35" s="131">
        <f>'[1]вед. 2009год'!H313</f>
        <v>2172</v>
      </c>
      <c r="E35" s="99">
        <f>D35/C35*100</f>
        <v>97.31182795698925</v>
      </c>
    </row>
    <row r="36" spans="1:5" ht="15.75" customHeight="1">
      <c r="A36" s="130" t="s">
        <v>132</v>
      </c>
      <c r="B36" s="129" t="s">
        <v>133</v>
      </c>
      <c r="C36" s="128">
        <f>'[1]вед. 2009год'!G321</f>
        <v>29713</v>
      </c>
      <c r="D36" s="127">
        <f>'[1]вед. 2009год'!H321</f>
        <v>27621</v>
      </c>
      <c r="E36" s="96">
        <f>D36/C36*100</f>
        <v>92.959310739407</v>
      </c>
    </row>
    <row r="37" spans="1:5" ht="40.5" customHeight="1" hidden="1">
      <c r="A37" s="126"/>
      <c r="B37" s="125" t="s">
        <v>255</v>
      </c>
      <c r="C37" s="124">
        <v>0</v>
      </c>
      <c r="D37" s="11"/>
      <c r="E37" s="99" t="e">
        <f>D37/C37*100</f>
        <v>#DIV/0!</v>
      </c>
    </row>
    <row r="38" spans="1:5" ht="31.5" customHeight="1">
      <c r="A38" s="105" t="s">
        <v>134</v>
      </c>
      <c r="B38" s="104" t="s">
        <v>135</v>
      </c>
      <c r="C38" s="123">
        <f>C39+C41+C42</f>
        <v>43144</v>
      </c>
      <c r="D38" s="122">
        <f>D39+D41+D42</f>
        <v>33629</v>
      </c>
      <c r="E38" s="121">
        <f>D38/C38*100</f>
        <v>77.94594845169665</v>
      </c>
    </row>
    <row r="39" spans="1:5" ht="14.25" customHeight="1">
      <c r="A39" s="95" t="s">
        <v>136</v>
      </c>
      <c r="B39" s="94" t="s">
        <v>137</v>
      </c>
      <c r="C39" s="107">
        <f>'[1]вед. 2009год'!G375+'[1]вед. 2009год'!G95</f>
        <v>36790</v>
      </c>
      <c r="D39" s="106">
        <f>'[1]вед. 2009год'!H375+'[1]вед. 2009год'!H95</f>
        <v>27409</v>
      </c>
      <c r="E39" s="99">
        <f>D39/C39*100</f>
        <v>74.50122315846698</v>
      </c>
    </row>
    <row r="40" spans="1:5" ht="30" customHeight="1" hidden="1">
      <c r="A40" s="120"/>
      <c r="B40" s="119"/>
      <c r="C40" s="118">
        <v>0</v>
      </c>
      <c r="D40" s="110"/>
      <c r="E40" s="99" t="e">
        <f>D40/C40*100</f>
        <v>#DIV/0!</v>
      </c>
    </row>
    <row r="41" spans="1:5" ht="15" customHeight="1">
      <c r="A41" s="117" t="s">
        <v>138</v>
      </c>
      <c r="B41" s="98" t="s">
        <v>139</v>
      </c>
      <c r="C41" s="107">
        <f>'[1]вед. 2009год'!G98</f>
        <v>399</v>
      </c>
      <c r="D41" s="106">
        <f>'[1]вед. 2009год'!H98</f>
        <v>399</v>
      </c>
      <c r="E41" s="99">
        <f>D41/C41*100</f>
        <v>100</v>
      </c>
    </row>
    <row r="42" spans="1:5" ht="21" customHeight="1">
      <c r="A42" s="116" t="s">
        <v>140</v>
      </c>
      <c r="B42" s="94" t="s">
        <v>141</v>
      </c>
      <c r="C42" s="115">
        <f>'[1]вед. 2009год'!G393</f>
        <v>5955</v>
      </c>
      <c r="D42" s="114">
        <f>'[1]вед. 2009год'!H393</f>
        <v>5821</v>
      </c>
      <c r="E42" s="96">
        <f>D42/C42*100</f>
        <v>97.74979009235936</v>
      </c>
    </row>
    <row r="43" spans="1:5" ht="13.5" customHeight="1">
      <c r="A43" s="113" t="s">
        <v>142</v>
      </c>
      <c r="B43" s="104" t="s">
        <v>143</v>
      </c>
      <c r="C43" s="112">
        <f>C44+C46+C47++C48+C49</f>
        <v>189639</v>
      </c>
      <c r="D43" s="111">
        <f>D44+D46+D47++D48+D49</f>
        <v>176573</v>
      </c>
      <c r="E43" s="101">
        <f>D43/C43*100</f>
        <v>93.1100670220788</v>
      </c>
    </row>
    <row r="44" spans="1:5" ht="15.75">
      <c r="A44" s="95" t="s">
        <v>144</v>
      </c>
      <c r="B44" s="98" t="s">
        <v>145</v>
      </c>
      <c r="C44" s="109">
        <f>'[1]вед. 2009год'!G402+'[1]вед. 2009год'!G103</f>
        <v>124401</v>
      </c>
      <c r="D44" s="108">
        <f>'[1]вед. 2009год'!H402+'[1]вед. 2009год'!H103</f>
        <v>117374</v>
      </c>
      <c r="E44" s="99">
        <f>D44/C44*100</f>
        <v>94.35133158093585</v>
      </c>
    </row>
    <row r="45" spans="1:5" ht="15.75" hidden="1">
      <c r="A45" s="95"/>
      <c r="B45" s="94"/>
      <c r="C45" s="109">
        <v>0</v>
      </c>
      <c r="D45" s="110"/>
      <c r="E45" s="99" t="e">
        <f>D45/C45*100</f>
        <v>#DIV/0!</v>
      </c>
    </row>
    <row r="46" spans="1:5" ht="15.75">
      <c r="A46" s="95" t="s">
        <v>146</v>
      </c>
      <c r="B46" s="98" t="s">
        <v>147</v>
      </c>
      <c r="C46" s="109">
        <f>'[1]вед. 2009год'!G406</f>
        <v>8827</v>
      </c>
      <c r="D46" s="108">
        <f>'[1]вед. 2009год'!H406</f>
        <v>8753</v>
      </c>
      <c r="E46" s="99">
        <f>D46/C46*100</f>
        <v>99.16166307918886</v>
      </c>
    </row>
    <row r="47" spans="1:5" ht="15.75">
      <c r="A47" s="95" t="s">
        <v>148</v>
      </c>
      <c r="B47" s="98" t="s">
        <v>149</v>
      </c>
      <c r="C47" s="109">
        <f>'[1]вед. 2009год'!G416</f>
        <v>39583</v>
      </c>
      <c r="D47" s="108">
        <f>'[1]вед. 2009год'!H416</f>
        <v>38316</v>
      </c>
      <c r="E47" s="99">
        <f>D47/C47*100</f>
        <v>96.79913094005002</v>
      </c>
    </row>
    <row r="48" spans="1:5" ht="15.75">
      <c r="A48" s="95" t="s">
        <v>150</v>
      </c>
      <c r="B48" s="98" t="s">
        <v>151</v>
      </c>
      <c r="C48" s="109">
        <f>'[1]вед. 2009год'!G115</f>
        <v>8396</v>
      </c>
      <c r="D48" s="108">
        <f>'[1]вед. 2009год'!H115</f>
        <v>3997</v>
      </c>
      <c r="E48" s="99">
        <f>D48/C48*100</f>
        <v>47.60600285850405</v>
      </c>
    </row>
    <row r="49" spans="1:5" ht="16.5" customHeight="1">
      <c r="A49" s="95" t="s">
        <v>152</v>
      </c>
      <c r="B49" s="98" t="s">
        <v>153</v>
      </c>
      <c r="C49" s="107">
        <f>'[1]вед. 2009год'!G425</f>
        <v>8432</v>
      </c>
      <c r="D49" s="106">
        <f>'[1]вед. 2009год'!H425</f>
        <v>8133</v>
      </c>
      <c r="E49" s="96">
        <f>D49/C49*100</f>
        <v>96.45398481973434</v>
      </c>
    </row>
    <row r="50" spans="1:5" ht="13.5" customHeight="1">
      <c r="A50" s="105" t="s">
        <v>154</v>
      </c>
      <c r="B50" s="104" t="s">
        <v>155</v>
      </c>
      <c r="C50" s="103">
        <f>C51+C52+C53</f>
        <v>43597</v>
      </c>
      <c r="D50" s="102">
        <f>D51+D52+D53</f>
        <v>37056</v>
      </c>
      <c r="E50" s="101">
        <f>D50/C50*100</f>
        <v>84.99667408307911</v>
      </c>
    </row>
    <row r="51" spans="1:5" ht="15.75">
      <c r="A51" s="95" t="s">
        <v>156</v>
      </c>
      <c r="B51" s="94" t="s">
        <v>157</v>
      </c>
      <c r="C51" s="97">
        <f>'[1]вед. 2009год'!G123</f>
        <v>781</v>
      </c>
      <c r="D51" s="100">
        <f>'[1]вед. 2009год'!H123</f>
        <v>781</v>
      </c>
      <c r="E51" s="99">
        <f>D51/C51*100</f>
        <v>100</v>
      </c>
    </row>
    <row r="52" spans="1:5" ht="13.5" customHeight="1">
      <c r="A52" s="95" t="s">
        <v>158</v>
      </c>
      <c r="B52" s="94" t="s">
        <v>159</v>
      </c>
      <c r="C52" s="97">
        <f>'[1]вед. 2009год'!G127+'[1]вед. 2009год'!G254+'[1]вед. 2009год'!G344+'[1]вед. 2009год'!G173</f>
        <v>22532</v>
      </c>
      <c r="D52" s="97">
        <f>'[1]вед. 2009год'!H127+'[1]вед. 2009год'!H254+'[1]вед. 2009год'!H344+'[1]вед. 2009год'!H173</f>
        <v>17517</v>
      </c>
      <c r="E52" s="99">
        <f>D52/C52*100</f>
        <v>77.74276584413279</v>
      </c>
    </row>
    <row r="53" spans="1:5" ht="14.25" customHeight="1">
      <c r="A53" s="95" t="s">
        <v>160</v>
      </c>
      <c r="B53" s="98" t="s">
        <v>161</v>
      </c>
      <c r="C53" s="97">
        <f>'[1]вед. 2009год'!G346</f>
        <v>20284</v>
      </c>
      <c r="D53" s="97">
        <f>'[1]вед. 2009год'!H346</f>
        <v>18758</v>
      </c>
      <c r="E53" s="96">
        <f>D53/C53*100</f>
        <v>92.47682902780517</v>
      </c>
    </row>
    <row r="54" spans="1:5" ht="29.25" customHeight="1" hidden="1">
      <c r="A54" s="95"/>
      <c r="B54" s="94" t="s">
        <v>254</v>
      </c>
      <c r="C54" s="97">
        <v>0</v>
      </c>
      <c r="D54" s="11"/>
      <c r="E54" s="96" t="e">
        <f>D54/C54*100</f>
        <v>#DIV/0!</v>
      </c>
    </row>
    <row r="55" spans="1:5" ht="17.25" customHeight="1" hidden="1">
      <c r="A55" s="95" t="s">
        <v>253</v>
      </c>
      <c r="B55" s="94" t="s">
        <v>252</v>
      </c>
      <c r="C55" s="93"/>
      <c r="D55" s="11"/>
      <c r="E55" s="92" t="e">
        <f>D55/C55*100</f>
        <v>#DIV/0!</v>
      </c>
    </row>
    <row r="56" spans="1:5" ht="15.75" customHeight="1" hidden="1">
      <c r="A56" s="95"/>
      <c r="B56" s="94"/>
      <c r="C56" s="93"/>
      <c r="D56" s="11"/>
      <c r="E56" s="92" t="e">
        <f>D56/C56*100</f>
        <v>#DIV/0!</v>
      </c>
    </row>
    <row r="57" spans="1:5" ht="15" customHeight="1">
      <c r="A57" s="91"/>
      <c r="B57" s="90" t="s">
        <v>162</v>
      </c>
      <c r="C57" s="89">
        <f>C6+C16+C19+C24+C29+C32+C38+C43+C50</f>
        <v>1012551</v>
      </c>
      <c r="D57" s="89">
        <f>D6+D16+D19+D24+D29+D32+D38+D43+D50</f>
        <v>933772</v>
      </c>
      <c r="E57" s="88">
        <f>D57/C57*100</f>
        <v>92.21974991876952</v>
      </c>
    </row>
    <row r="58" spans="1:3" ht="18.75" customHeight="1">
      <c r="A58" s="87"/>
      <c r="B58" s="86"/>
      <c r="C58" s="85"/>
    </row>
    <row r="59" ht="12.75">
      <c r="C59" s="84"/>
    </row>
    <row r="62" ht="12.75">
      <c r="C62" s="84"/>
    </row>
  </sheetData>
  <sheetProtection/>
  <mergeCells count="1">
    <mergeCell ref="A1:E1"/>
  </mergeCells>
  <printOptions horizontalCentered="1"/>
  <pageMargins left="0.3937007874015748" right="0.1968503937007874" top="0.7874015748031497" bottom="0.3937007874015748" header="0" footer="0"/>
  <pageSetup horizontalDpi="600" verticalDpi="600" orientation="portrait" paperSize="9" scale="7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24.25390625" style="186" customWidth="1"/>
    <col min="2" max="2" width="44.375" style="186" customWidth="1"/>
    <col min="3" max="3" width="12.625" style="186" customWidth="1"/>
    <col min="4" max="4" width="10.625" style="186" customWidth="1"/>
    <col min="5" max="16384" width="9.125" style="186" customWidth="1"/>
  </cols>
  <sheetData>
    <row r="1" spans="1:4" ht="15.75">
      <c r="A1" s="45" t="s">
        <v>198</v>
      </c>
      <c r="B1" s="45"/>
      <c r="C1" s="45"/>
      <c r="D1" s="45"/>
    </row>
    <row r="2" spans="1:4" ht="15.75">
      <c r="A2" s="45" t="s">
        <v>201</v>
      </c>
      <c r="B2" s="45"/>
      <c r="C2" s="45"/>
      <c r="D2" s="45"/>
    </row>
    <row r="3" ht="15">
      <c r="D3" s="207" t="s">
        <v>163</v>
      </c>
    </row>
    <row r="4" spans="1:4" ht="38.25">
      <c r="A4" s="204"/>
      <c r="B4" s="206" t="s">
        <v>164</v>
      </c>
      <c r="C4" s="205" t="s">
        <v>270</v>
      </c>
      <c r="D4" s="205" t="s">
        <v>269</v>
      </c>
    </row>
    <row r="5" spans="1:4" ht="15">
      <c r="A5" s="204"/>
      <c r="B5" s="203"/>
      <c r="C5" s="202"/>
      <c r="D5" s="193"/>
    </row>
    <row r="6" spans="1:4" ht="31.5">
      <c r="A6" s="197" t="s">
        <v>165</v>
      </c>
      <c r="B6" s="196" t="s">
        <v>268</v>
      </c>
      <c r="C6" s="190">
        <f>C7+C9</f>
        <v>49564</v>
      </c>
      <c r="D6" s="190">
        <f>D7+D9</f>
        <v>0</v>
      </c>
    </row>
    <row r="7" spans="1:4" ht="33" customHeight="1">
      <c r="A7" s="192" t="s">
        <v>166</v>
      </c>
      <c r="B7" s="195" t="s">
        <v>267</v>
      </c>
      <c r="C7" s="194">
        <f>C8</f>
        <v>59564</v>
      </c>
      <c r="D7" s="194">
        <f>D8</f>
        <v>10000</v>
      </c>
    </row>
    <row r="8" spans="1:4" ht="46.5" customHeight="1">
      <c r="A8" s="192" t="s">
        <v>167</v>
      </c>
      <c r="B8" s="195" t="s">
        <v>266</v>
      </c>
      <c r="C8" s="194">
        <v>59564</v>
      </c>
      <c r="D8" s="201">
        <v>10000</v>
      </c>
    </row>
    <row r="9" spans="1:4" ht="46.5" customHeight="1">
      <c r="A9" s="192" t="s">
        <v>168</v>
      </c>
      <c r="B9" s="195" t="s">
        <v>169</v>
      </c>
      <c r="C9" s="194">
        <v>-10000</v>
      </c>
      <c r="D9" s="193">
        <v>-10000</v>
      </c>
    </row>
    <row r="10" spans="1:4" ht="46.5" customHeight="1">
      <c r="A10" s="192" t="s">
        <v>170</v>
      </c>
      <c r="B10" s="195" t="s">
        <v>171</v>
      </c>
      <c r="C10" s="194">
        <v>-10000</v>
      </c>
      <c r="D10" s="193">
        <v>-10000</v>
      </c>
    </row>
    <row r="11" spans="1:4" ht="31.5" customHeight="1">
      <c r="A11" s="200" t="s">
        <v>172</v>
      </c>
      <c r="B11" s="196" t="s">
        <v>265</v>
      </c>
      <c r="C11" s="190">
        <f>C12</f>
        <v>-10146</v>
      </c>
      <c r="D11" s="190">
        <f>D12</f>
        <v>-10146</v>
      </c>
    </row>
    <row r="12" spans="1:4" ht="62.25" customHeight="1">
      <c r="A12" s="192" t="s">
        <v>173</v>
      </c>
      <c r="B12" s="199" t="s">
        <v>264</v>
      </c>
      <c r="C12" s="198">
        <f>C13</f>
        <v>-10146</v>
      </c>
      <c r="D12" s="198">
        <f>D13</f>
        <v>-10146</v>
      </c>
    </row>
    <row r="13" spans="1:4" ht="67.5" customHeight="1">
      <c r="A13" s="192" t="s">
        <v>174</v>
      </c>
      <c r="B13" s="199" t="s">
        <v>263</v>
      </c>
      <c r="C13" s="198">
        <v>-10146</v>
      </c>
      <c r="D13" s="193">
        <v>-10146</v>
      </c>
    </row>
    <row r="14" spans="1:4" ht="31.5" customHeight="1">
      <c r="A14" s="197" t="s">
        <v>175</v>
      </c>
      <c r="B14" s="196" t="s">
        <v>176</v>
      </c>
      <c r="C14" s="190">
        <f>C19+C15</f>
        <v>15151</v>
      </c>
      <c r="D14" s="190">
        <f>D19+D15</f>
        <v>-14610</v>
      </c>
    </row>
    <row r="15" spans="1:4" ht="18" customHeight="1">
      <c r="A15" s="197" t="s">
        <v>177</v>
      </c>
      <c r="B15" s="196" t="s">
        <v>178</v>
      </c>
      <c r="C15" s="190">
        <f>C16</f>
        <v>-1017546</v>
      </c>
      <c r="D15" s="190">
        <f>D16</f>
        <v>-997284</v>
      </c>
    </row>
    <row r="16" spans="1:4" ht="30" customHeight="1">
      <c r="A16" s="192" t="s">
        <v>179</v>
      </c>
      <c r="B16" s="195" t="s">
        <v>180</v>
      </c>
      <c r="C16" s="194">
        <f>C17</f>
        <v>-1017546</v>
      </c>
      <c r="D16" s="194">
        <f>D17</f>
        <v>-997284</v>
      </c>
    </row>
    <row r="17" spans="1:4" ht="31.5">
      <c r="A17" s="192" t="s">
        <v>181</v>
      </c>
      <c r="B17" s="195" t="s">
        <v>182</v>
      </c>
      <c r="C17" s="194">
        <f>C18</f>
        <v>-1017546</v>
      </c>
      <c r="D17" s="194">
        <f>D18</f>
        <v>-997284</v>
      </c>
    </row>
    <row r="18" spans="1:4" ht="33" customHeight="1">
      <c r="A18" s="192" t="s">
        <v>183</v>
      </c>
      <c r="B18" s="195" t="s">
        <v>184</v>
      </c>
      <c r="C18" s="194">
        <v>-1017546</v>
      </c>
      <c r="D18" s="193">
        <v>-997284</v>
      </c>
    </row>
    <row r="19" spans="1:4" ht="20.25" customHeight="1">
      <c r="A19" s="197" t="s">
        <v>177</v>
      </c>
      <c r="B19" s="196" t="s">
        <v>185</v>
      </c>
      <c r="C19" s="190">
        <f>C20</f>
        <v>1032697</v>
      </c>
      <c r="D19" s="190">
        <f>D20</f>
        <v>982674</v>
      </c>
    </row>
    <row r="20" spans="1:4" ht="31.5">
      <c r="A20" s="192" t="s">
        <v>186</v>
      </c>
      <c r="B20" s="195" t="s">
        <v>187</v>
      </c>
      <c r="C20" s="194">
        <f>C21</f>
        <v>1032697</v>
      </c>
      <c r="D20" s="194">
        <f>D21</f>
        <v>982674</v>
      </c>
    </row>
    <row r="21" spans="1:4" ht="31.5">
      <c r="A21" s="192" t="s">
        <v>188</v>
      </c>
      <c r="B21" s="195" t="s">
        <v>189</v>
      </c>
      <c r="C21" s="194">
        <f>C22</f>
        <v>1032697</v>
      </c>
      <c r="D21" s="194">
        <f>D22</f>
        <v>982674</v>
      </c>
    </row>
    <row r="22" spans="1:4" ht="32.25" customHeight="1">
      <c r="A22" s="192" t="s">
        <v>190</v>
      </c>
      <c r="B22" s="195" t="s">
        <v>191</v>
      </c>
      <c r="C22" s="194">
        <v>1032697</v>
      </c>
      <c r="D22" s="193">
        <v>982674</v>
      </c>
    </row>
    <row r="23" spans="1:4" ht="32.25" customHeight="1">
      <c r="A23" s="197" t="s">
        <v>192</v>
      </c>
      <c r="B23" s="196" t="s">
        <v>193</v>
      </c>
      <c r="C23" s="190">
        <f>C24</f>
        <v>104</v>
      </c>
      <c r="D23" s="190">
        <f>D24</f>
        <v>104</v>
      </c>
    </row>
    <row r="24" spans="1:4" ht="32.25" customHeight="1">
      <c r="A24" s="192" t="s">
        <v>194</v>
      </c>
      <c r="B24" s="195" t="s">
        <v>195</v>
      </c>
      <c r="C24" s="194">
        <v>104</v>
      </c>
      <c r="D24" s="193">
        <v>104</v>
      </c>
    </row>
    <row r="25" spans="1:4" ht="32.25" customHeight="1">
      <c r="A25" s="192"/>
      <c r="B25" s="191" t="s">
        <v>196</v>
      </c>
      <c r="C25" s="190">
        <f>C6+C14+C11+C23</f>
        <v>54673</v>
      </c>
      <c r="D25" s="190">
        <f>D6+D14+D11+D23</f>
        <v>-24652</v>
      </c>
    </row>
    <row r="26" spans="1:2" ht="15.75">
      <c r="A26" s="189"/>
      <c r="B26" s="189"/>
    </row>
    <row r="27" spans="1:2" ht="15.75">
      <c r="A27" s="189"/>
      <c r="B27" s="189"/>
    </row>
    <row r="28" spans="1:2" ht="15.75">
      <c r="A28" s="189"/>
      <c r="B28" s="189"/>
    </row>
    <row r="29" spans="1:2" ht="15.75">
      <c r="A29" s="189"/>
      <c r="B29" s="189"/>
    </row>
    <row r="30" spans="1:2" ht="15.75">
      <c r="A30" s="189"/>
      <c r="B30" s="189"/>
    </row>
    <row r="31" spans="1:2" ht="15.75">
      <c r="A31" s="189"/>
      <c r="B31" s="189"/>
    </row>
    <row r="32" spans="1:2" ht="15.75">
      <c r="A32" s="189"/>
      <c r="B32" s="189"/>
    </row>
    <row r="33" spans="1:2" ht="15.75">
      <c r="A33" s="189"/>
      <c r="B33" s="189"/>
    </row>
    <row r="34" spans="1:2" ht="15.75">
      <c r="A34" s="189"/>
      <c r="B34" s="189"/>
    </row>
    <row r="35" spans="1:2" ht="15.75">
      <c r="A35" s="189"/>
      <c r="B35" s="189"/>
    </row>
    <row r="36" spans="1:2" ht="15.75">
      <c r="A36" s="188"/>
      <c r="B36" s="188"/>
    </row>
    <row r="37" spans="1:2" ht="15.75">
      <c r="A37" s="188"/>
      <c r="B37" s="188"/>
    </row>
    <row r="38" spans="1:2" ht="15.75">
      <c r="A38" s="188"/>
      <c r="B38" s="188"/>
    </row>
    <row r="39" spans="1:2" ht="15.75">
      <c r="A39" s="188"/>
      <c r="B39" s="188"/>
    </row>
    <row r="40" spans="1:2" ht="15.75">
      <c r="A40" s="188"/>
      <c r="B40" s="188"/>
    </row>
    <row r="41" spans="1:2" ht="15.75">
      <c r="A41" s="188"/>
      <c r="B41" s="188"/>
    </row>
    <row r="42" spans="1:2" ht="15">
      <c r="A42" s="187"/>
      <c r="B42" s="187"/>
    </row>
  </sheetData>
  <sheetProtection/>
  <mergeCells count="2">
    <mergeCell ref="A1:D1"/>
    <mergeCell ref="A2:D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User</cp:lastModifiedBy>
  <cp:lastPrinted>2010-05-13T02:44:07Z</cp:lastPrinted>
  <dcterms:created xsi:type="dcterms:W3CDTF">2002-11-03T23:52:07Z</dcterms:created>
  <dcterms:modified xsi:type="dcterms:W3CDTF">2010-05-13T02:45:27Z</dcterms:modified>
  <cp:category/>
  <cp:version/>
  <cp:contentType/>
  <cp:contentStatus/>
</cp:coreProperties>
</file>