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345" yWindow="-15" windowWidth="12345" windowHeight="12075"/>
  </bookViews>
  <sheets>
    <sheet name="по РзПр" sheetId="1" r:id="rId1"/>
  </sheets>
  <definedNames>
    <definedName name="_xlnm.Print_Titles" localSheetId="0">'по РзПр'!$6:$6</definedName>
  </definedNames>
  <calcPr calcId="145621"/>
</workbook>
</file>

<file path=xl/calcChain.xml><?xml version="1.0" encoding="utf-8"?>
<calcChain xmlns="http://schemas.openxmlformats.org/spreadsheetml/2006/main">
  <c r="M50" i="1" l="1"/>
  <c r="K50" i="1"/>
  <c r="H50" i="1"/>
  <c r="M45" i="1"/>
  <c r="K45" i="1"/>
  <c r="H45" i="1"/>
  <c r="M40" i="1"/>
  <c r="K40" i="1"/>
  <c r="H40" i="1"/>
  <c r="M29" i="1" l="1"/>
  <c r="K29" i="1"/>
  <c r="H29" i="1"/>
  <c r="M24" i="1"/>
  <c r="K24" i="1"/>
  <c r="H24" i="1"/>
  <c r="M19" i="1"/>
  <c r="K19" i="1"/>
  <c r="H19" i="1"/>
  <c r="M16" i="1"/>
  <c r="K16" i="1"/>
  <c r="H16" i="1"/>
  <c r="M7" i="1"/>
  <c r="K7" i="1"/>
  <c r="H7" i="1"/>
  <c r="J48" i="1" l="1"/>
  <c r="L48" i="1"/>
  <c r="N48" i="1"/>
  <c r="E52" i="1"/>
  <c r="J21" i="1" l="1"/>
  <c r="J18" i="1" l="1"/>
  <c r="J14" i="1"/>
  <c r="I18" i="1"/>
  <c r="G18" i="1"/>
  <c r="K52" i="1"/>
  <c r="H52" i="1"/>
  <c r="I23" i="1"/>
  <c r="G23" i="1"/>
  <c r="D52" i="1" l="1"/>
  <c r="F52" i="1"/>
  <c r="G37" i="1"/>
  <c r="L18" i="1" l="1"/>
  <c r="N18" i="1"/>
  <c r="G7" i="1" l="1"/>
  <c r="I22" i="1" l="1"/>
  <c r="J22" i="1"/>
  <c r="L7" i="1" l="1"/>
  <c r="J7" i="1"/>
  <c r="N22" i="1"/>
  <c r="N23" i="1"/>
  <c r="L22" i="1"/>
  <c r="L23" i="1"/>
  <c r="J23" i="1"/>
  <c r="I8" i="1"/>
  <c r="I9" i="1"/>
  <c r="I10" i="1"/>
  <c r="I11" i="1"/>
  <c r="I12" i="1"/>
  <c r="I15" i="1"/>
  <c r="I17" i="1"/>
  <c r="I20" i="1"/>
  <c r="I25" i="1"/>
  <c r="I26" i="1"/>
  <c r="I27" i="1"/>
  <c r="I28" i="1"/>
  <c r="I30" i="1"/>
  <c r="I31" i="1"/>
  <c r="I32" i="1"/>
  <c r="I34" i="1"/>
  <c r="I36" i="1"/>
  <c r="I37" i="1"/>
  <c r="I38" i="1"/>
  <c r="I39" i="1"/>
  <c r="I41" i="1"/>
  <c r="I42" i="1"/>
  <c r="I43" i="1"/>
  <c r="I44" i="1"/>
  <c r="I46" i="1"/>
  <c r="I47" i="1"/>
  <c r="I49" i="1"/>
  <c r="I51" i="1"/>
  <c r="N9" i="1"/>
  <c r="G32" i="1"/>
  <c r="G22" i="1"/>
  <c r="G13" i="1"/>
  <c r="G11" i="1"/>
  <c r="G8" i="1"/>
  <c r="G9" i="1"/>
  <c r="G10" i="1"/>
  <c r="I45" i="1" l="1"/>
  <c r="I40" i="1"/>
  <c r="I35" i="1"/>
  <c r="I29" i="1"/>
  <c r="I24" i="1"/>
  <c r="I19" i="1"/>
  <c r="I16" i="1"/>
  <c r="I7" i="1" l="1"/>
  <c r="I50" i="1"/>
  <c r="J11" i="1"/>
  <c r="N7" i="1" l="1"/>
  <c r="M52" i="1"/>
  <c r="I52" i="1"/>
  <c r="J44" i="1" l="1"/>
  <c r="J42" i="1"/>
  <c r="L10" i="1"/>
  <c r="L11" i="1"/>
  <c r="J25" i="1" l="1"/>
  <c r="J24" i="1"/>
  <c r="J12" i="1"/>
  <c r="N8" i="1" l="1"/>
  <c r="N10" i="1"/>
  <c r="N12" i="1"/>
  <c r="N14" i="1"/>
  <c r="N15" i="1"/>
  <c r="N16" i="1"/>
  <c r="N17" i="1"/>
  <c r="N19" i="1"/>
  <c r="N20" i="1"/>
  <c r="N24" i="1"/>
  <c r="N25" i="1"/>
  <c r="N26" i="1"/>
  <c r="N27" i="1"/>
  <c r="N28" i="1"/>
  <c r="N29" i="1"/>
  <c r="N30" i="1"/>
  <c r="N31" i="1"/>
  <c r="N32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9" i="1"/>
  <c r="N50" i="1"/>
  <c r="N51" i="1"/>
  <c r="N52" i="1"/>
  <c r="L8" i="1"/>
  <c r="L9" i="1"/>
  <c r="L12" i="1"/>
  <c r="L14" i="1"/>
  <c r="L15" i="1"/>
  <c r="L16" i="1"/>
  <c r="L17" i="1"/>
  <c r="L19" i="1"/>
  <c r="L20" i="1"/>
  <c r="L24" i="1"/>
  <c r="L25" i="1"/>
  <c r="L26" i="1"/>
  <c r="L27" i="1"/>
  <c r="L28" i="1"/>
  <c r="L29" i="1"/>
  <c r="L30" i="1"/>
  <c r="L31" i="1"/>
  <c r="L32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9" i="1"/>
  <c r="L50" i="1"/>
  <c r="L51" i="1"/>
  <c r="L52" i="1"/>
  <c r="J8" i="1"/>
  <c r="J9" i="1"/>
  <c r="J10" i="1"/>
  <c r="J15" i="1"/>
  <c r="J16" i="1"/>
  <c r="J17" i="1"/>
  <c r="J19" i="1"/>
  <c r="J20" i="1"/>
  <c r="J26" i="1"/>
  <c r="J27" i="1"/>
  <c r="J28" i="1"/>
  <c r="J29" i="1"/>
  <c r="J30" i="1"/>
  <c r="J31" i="1"/>
  <c r="J32" i="1"/>
  <c r="J34" i="1"/>
  <c r="J35" i="1"/>
  <c r="J36" i="1"/>
  <c r="J37" i="1"/>
  <c r="J38" i="1"/>
  <c r="J39" i="1"/>
  <c r="J40" i="1"/>
  <c r="J41" i="1"/>
  <c r="J43" i="1"/>
  <c r="J45" i="1"/>
  <c r="J46" i="1"/>
  <c r="J47" i="1"/>
  <c r="J49" i="1"/>
  <c r="J50" i="1"/>
  <c r="J51" i="1"/>
  <c r="J52" i="1"/>
  <c r="G12" i="1"/>
  <c r="G15" i="1"/>
  <c r="G16" i="1"/>
  <c r="G17" i="1"/>
  <c r="G19" i="1"/>
  <c r="G20" i="1"/>
  <c r="G24" i="1"/>
  <c r="G25" i="1"/>
  <c r="G26" i="1"/>
  <c r="G27" i="1"/>
  <c r="G28" i="1"/>
  <c r="G29" i="1"/>
  <c r="G30" i="1"/>
  <c r="G31" i="1"/>
  <c r="G33" i="1"/>
  <c r="G34" i="1"/>
  <c r="G35" i="1"/>
  <c r="G36" i="1"/>
  <c r="G38" i="1"/>
  <c r="G39" i="1"/>
  <c r="G40" i="1"/>
  <c r="G41" i="1"/>
  <c r="G42" i="1"/>
  <c r="G43" i="1"/>
  <c r="G44" i="1"/>
  <c r="G45" i="1"/>
  <c r="G46" i="1"/>
  <c r="G47" i="1"/>
  <c r="G49" i="1"/>
  <c r="G50" i="1"/>
  <c r="G51" i="1"/>
  <c r="G52" i="1"/>
</calcChain>
</file>

<file path=xl/sharedStrings.xml><?xml version="1.0" encoding="utf-8"?>
<sst xmlns="http://schemas.openxmlformats.org/spreadsheetml/2006/main" count="166" uniqueCount="77">
  <si>
    <t>Плановые показатели</t>
  </si>
  <si>
    <t xml:space="preserve">Ожидаемое исполнение </t>
  </si>
  <si>
    <t>тыс.руб.</t>
  </si>
  <si>
    <t xml:space="preserve">Сведения о расходах бюджета по разделам и подразделам классификации расходов на очередной финансовый год и плановый период в сравнении с ожидаемым исполнением за текущий финансовый год и отчетом за отчетный финансовый год </t>
  </si>
  <si>
    <t>Наименование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</si>
  <si>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</si>
  <si>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</si>
  <si>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</si>
  <si>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</si>
  <si>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</si>
  <si>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</si>
  <si>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</si>
  <si>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</si>
  <si>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</si>
  <si>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</si>
  <si>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</si>
  <si>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</si>
  <si>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</si>
  <si>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</si>
  <si>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</si>
  <si>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</si>
  <si>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</si>
  <si>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</si>
  <si>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</si>
  <si>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</si>
  <si>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</si>
  <si>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</si>
  <si>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</si>
  <si>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Сельское хозяйство и рыболовство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</si>
  <si>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</si>
  <si>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</si>
  <si>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</si>
  <si>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</si>
  <si>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</si>
  <si>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</si>
  <si>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</si>
  <si>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</si>
  <si>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</si>
  <si>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</si>
  <si>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</si>
  <si>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</si>
  <si>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</si>
  <si>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</si>
  <si>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</si>
  <si>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</si>
  <si>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</si>
  <si>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</si>
  <si>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</si>
  <si>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</si>
  <si>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</si>
  <si>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</si>
  <si>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</si>
  <si>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</si>
  <si>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</si>
  <si>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</si>
  <si>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</si>
  <si>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</si>
  <si>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</si>
  <si>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</si>
  <si>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Всего</t>
  </si>
  <si>
    <t>Рз</t>
  </si>
  <si>
    <t>Пр</t>
  </si>
  <si>
    <t>Дополнительное образование детей</t>
  </si>
  <si>
    <t>Молодежная политика</t>
  </si>
  <si>
    <t>-</t>
  </si>
  <si>
    <t>2023 год</t>
  </si>
  <si>
    <t>2024 год</t>
  </si>
  <si>
    <t>Гражданская оборона</t>
  </si>
  <si>
    <t>2025 год</t>
  </si>
  <si>
    <t>2026 год</t>
  </si>
  <si>
    <t>Транспорт</t>
  </si>
  <si>
    <t>Спорт высших достижений</t>
  </si>
  <si>
    <t>Исполнение за 2022 г.</t>
  </si>
  <si>
    <t>темп роста к 2022 г.</t>
  </si>
  <si>
    <t>темп роста к 2023 г.</t>
  </si>
  <si>
    <t>темп роста к 2024 г.</t>
  </si>
  <si>
    <t>темп роста к 2025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</si>
</sst>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_-* #,##0.0\ _₽_-;\-* #,##0.0\ _₽_-;_-* &quot;-&quot;??\ _₽_-;_-@_-"/>
    <numFmt numFmtId="167" formatCode="_-* #,##0.0\ _₽_-;\-* #,##0.0\ _₽_-;_-* &quot;-&quot;?\ _₽_-;_-@_-"/>
    <numFmt numFmtId="168" formatCode="00"/>
    <numFmt numFmtId="169" formatCode="0.000"/>
  </numFmts>
  <fonts count="16" x14ac:knownFonts="1">
    <font>
      <sz val="10"/>
      <name val="Arial Cyr"/>
      <charset val="204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0"/>
      <name val="Times New Roman"/>
    </font>
    <font>
      <sz val="12"/>
      <color indexed="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13" fillId="0" borderId="0"/>
  </cellStyleXfs>
  <cellXfs count="8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7" fontId="4" fillId="0" borderId="0" xfId="0" applyNumberFormat="1" applyFont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Fill="1" applyBorder="1" applyAlignment="1">
      <alignment horizontal="right" vertical="center"/>
    </xf>
    <xf numFmtId="165" fontId="8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165" fontId="10" fillId="2" borderId="1" xfId="0" applyNumberFormat="1" applyFont="1" applyFill="1" applyBorder="1" applyAlignment="1">
      <alignment horizontal="right" vertical="center"/>
    </xf>
    <xf numFmtId="165" fontId="3" fillId="2" borderId="1" xfId="0" applyNumberFormat="1" applyFont="1" applyFill="1" applyBorder="1" applyAlignment="1">
      <alignment horizontal="right" vertical="center"/>
    </xf>
    <xf numFmtId="168" fontId="6" fillId="0" borderId="1" xfId="0" applyNumberFormat="1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right" vertical="center" wrapText="1"/>
    </xf>
    <xf numFmtId="165" fontId="5" fillId="2" borderId="1" xfId="1" applyNumberFormat="1" applyFont="1" applyFill="1" applyBorder="1" applyAlignment="1">
      <alignment horizontal="right" vertical="center"/>
    </xf>
    <xf numFmtId="164" fontId="10" fillId="2" borderId="1" xfId="0" applyNumberFormat="1" applyFont="1" applyFill="1" applyBorder="1" applyAlignment="1">
      <alignment horizontal="right" vertical="center" wrapText="1"/>
    </xf>
    <xf numFmtId="165" fontId="11" fillId="2" borderId="1" xfId="0" applyNumberFormat="1" applyFont="1" applyFill="1" applyBorder="1" applyAlignment="1">
      <alignment horizontal="right" vertical="center" wrapText="1"/>
    </xf>
    <xf numFmtId="164" fontId="10" fillId="2" borderId="6" xfId="0" applyNumberFormat="1" applyFont="1" applyFill="1" applyBorder="1" applyAlignment="1">
      <alignment horizontal="right" vertical="center"/>
    </xf>
    <xf numFmtId="166" fontId="6" fillId="2" borderId="1" xfId="0" applyNumberFormat="1" applyFont="1" applyFill="1" applyBorder="1" applyAlignment="1">
      <alignment horizontal="right" vertical="center" wrapText="1"/>
    </xf>
    <xf numFmtId="165" fontId="6" fillId="2" borderId="1" xfId="1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 wrapText="1"/>
    </xf>
    <xf numFmtId="165" fontId="12" fillId="2" borderId="1" xfId="0" applyNumberFormat="1" applyFont="1" applyFill="1" applyBorder="1" applyAlignment="1">
      <alignment horizontal="right" vertical="center" wrapText="1"/>
    </xf>
    <xf numFmtId="164" fontId="3" fillId="2" borderId="6" xfId="0" applyNumberFormat="1" applyFont="1" applyFill="1" applyBorder="1" applyAlignment="1">
      <alignment horizontal="right" vertical="center"/>
    </xf>
    <xf numFmtId="165" fontId="6" fillId="2" borderId="1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right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49" fontId="3" fillId="2" borderId="6" xfId="0" applyNumberFormat="1" applyFont="1" applyFill="1" applyBorder="1" applyAlignment="1">
      <alignment horizontal="right" vertical="center"/>
    </xf>
    <xf numFmtId="49" fontId="6" fillId="2" borderId="1" xfId="0" applyNumberFormat="1" applyFont="1" applyFill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165" fontId="5" fillId="2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tabSelected="1" topLeftCell="A31" zoomScaleNormal="100" workbookViewId="0">
      <selection activeCell="O10" sqref="O10"/>
    </sheetView>
  </sheetViews>
  <sheetFormatPr defaultRowHeight="15.75" x14ac:dyDescent="0.2"/>
  <cols>
    <col min="1" max="1" width="65.7109375" style="2" customWidth="1"/>
    <col min="2" max="2" width="5.7109375" style="2" customWidth="1"/>
    <col min="3" max="3" width="5.28515625" style="3" customWidth="1"/>
    <col min="4" max="4" width="13.85546875" style="4" customWidth="1"/>
    <col min="5" max="5" width="14.140625" style="5" customWidth="1"/>
    <col min="6" max="6" width="13.85546875" style="5" customWidth="1"/>
    <col min="7" max="7" width="12.28515625" style="1" customWidth="1"/>
    <col min="8" max="8" width="14.7109375" style="36" customWidth="1"/>
    <col min="9" max="9" width="12.85546875" style="27" customWidth="1"/>
    <col min="10" max="10" width="12.5703125" style="1" customWidth="1"/>
    <col min="11" max="11" width="15.140625" style="38" customWidth="1"/>
    <col min="12" max="12" width="12.42578125" style="1" customWidth="1"/>
    <col min="13" max="13" width="14.42578125" style="27" customWidth="1"/>
    <col min="14" max="14" width="12.7109375" style="1" customWidth="1"/>
    <col min="15" max="17" width="9.140625" style="1"/>
    <col min="18" max="18" width="20.5703125" style="1" customWidth="1"/>
    <col min="19" max="19" width="22" style="1" customWidth="1"/>
    <col min="20" max="20" width="24.42578125" style="1" customWidth="1"/>
    <col min="21" max="16384" width="9.140625" style="1"/>
  </cols>
  <sheetData>
    <row r="1" spans="1:20" ht="38.25" customHeight="1" x14ac:dyDescent="0.2">
      <c r="A1" s="71" t="s">
        <v>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P1" s="9"/>
      <c r="Q1" s="9"/>
      <c r="R1" s="9"/>
      <c r="S1" s="9"/>
      <c r="T1" s="9"/>
    </row>
    <row r="2" spans="1:20" x14ac:dyDescent="0.2">
      <c r="P2" s="9"/>
      <c r="Q2" s="9"/>
      <c r="R2" s="9"/>
      <c r="S2" s="9"/>
      <c r="T2" s="9"/>
    </row>
    <row r="3" spans="1:20" s="9" customFormat="1" x14ac:dyDescent="0.2">
      <c r="A3" s="6"/>
      <c r="B3" s="6"/>
      <c r="C3" s="7"/>
      <c r="D3" s="8"/>
      <c r="E3" s="10"/>
      <c r="F3" s="10"/>
      <c r="H3" s="24"/>
      <c r="I3" s="24"/>
      <c r="K3" s="37"/>
      <c r="M3" s="28"/>
      <c r="N3" s="6" t="s">
        <v>2</v>
      </c>
    </row>
    <row r="4" spans="1:20" ht="38.25" customHeight="1" x14ac:dyDescent="0.2">
      <c r="A4" s="76" t="s">
        <v>4</v>
      </c>
      <c r="B4" s="76" t="s">
        <v>60</v>
      </c>
      <c r="C4" s="76" t="s">
        <v>61</v>
      </c>
      <c r="D4" s="78" t="s">
        <v>72</v>
      </c>
      <c r="E4" s="72" t="s">
        <v>65</v>
      </c>
      <c r="F4" s="73"/>
      <c r="G4" s="74"/>
      <c r="H4" s="75" t="s">
        <v>66</v>
      </c>
      <c r="I4" s="75"/>
      <c r="J4" s="75"/>
      <c r="K4" s="75" t="s">
        <v>68</v>
      </c>
      <c r="L4" s="75"/>
      <c r="M4" s="75" t="s">
        <v>69</v>
      </c>
      <c r="N4" s="75"/>
      <c r="P4" s="9"/>
      <c r="Q4" s="9"/>
      <c r="R4" s="9"/>
      <c r="S4" s="9"/>
      <c r="T4" s="9"/>
    </row>
    <row r="5" spans="1:20" ht="33" customHeight="1" x14ac:dyDescent="0.2">
      <c r="A5" s="77"/>
      <c r="B5" s="77"/>
      <c r="C5" s="77"/>
      <c r="D5" s="79"/>
      <c r="E5" s="25" t="s">
        <v>0</v>
      </c>
      <c r="F5" s="25" t="s">
        <v>1</v>
      </c>
      <c r="G5" s="33" t="s">
        <v>73</v>
      </c>
      <c r="H5" s="35" t="s">
        <v>0</v>
      </c>
      <c r="I5" s="33" t="s">
        <v>73</v>
      </c>
      <c r="J5" s="49" t="s">
        <v>74</v>
      </c>
      <c r="K5" s="35" t="s">
        <v>0</v>
      </c>
      <c r="L5" s="49" t="s">
        <v>75</v>
      </c>
      <c r="M5" s="25" t="s">
        <v>0</v>
      </c>
      <c r="N5" s="49" t="s">
        <v>76</v>
      </c>
      <c r="P5" s="9"/>
      <c r="Q5" s="9"/>
      <c r="R5" s="9"/>
      <c r="S5" s="9"/>
      <c r="T5" s="9"/>
    </row>
    <row r="6" spans="1:20" ht="12.75" customHeight="1" x14ac:dyDescent="0.2">
      <c r="A6" s="11">
        <v>1</v>
      </c>
      <c r="B6" s="11">
        <v>2</v>
      </c>
      <c r="C6" s="11">
        <v>3</v>
      </c>
      <c r="D6" s="50">
        <v>4</v>
      </c>
      <c r="E6" s="51">
        <v>5</v>
      </c>
      <c r="F6" s="51">
        <v>6</v>
      </c>
      <c r="G6" s="34">
        <v>7</v>
      </c>
      <c r="H6" s="42">
        <v>8</v>
      </c>
      <c r="I6" s="34"/>
      <c r="J6" s="34">
        <v>9</v>
      </c>
      <c r="K6" s="42">
        <v>10</v>
      </c>
      <c r="L6" s="52">
        <v>11</v>
      </c>
      <c r="M6" s="29">
        <v>12</v>
      </c>
      <c r="N6" s="34">
        <v>13</v>
      </c>
      <c r="P6" s="9"/>
      <c r="Q6" s="9"/>
      <c r="R6" s="9"/>
      <c r="S6" s="9"/>
      <c r="T6" s="9"/>
    </row>
    <row r="7" spans="1:20" ht="24.75" customHeight="1" x14ac:dyDescent="0.2">
      <c r="A7" s="15" t="s">
        <v>5</v>
      </c>
      <c r="B7" s="17" t="s">
        <v>6</v>
      </c>
      <c r="C7" s="17" t="s">
        <v>7</v>
      </c>
      <c r="D7" s="53">
        <v>203266.8</v>
      </c>
      <c r="E7" s="54">
        <v>243791.1</v>
      </c>
      <c r="F7" s="54">
        <v>242179</v>
      </c>
      <c r="G7" s="55">
        <f>F7/D7*100</f>
        <v>119.14341151629289</v>
      </c>
      <c r="H7" s="56">
        <f>SUM(H8:H15)</f>
        <v>249763.7</v>
      </c>
      <c r="I7" s="39">
        <f>H7/D7*100</f>
        <v>122.87481280760066</v>
      </c>
      <c r="J7" s="55">
        <f>H7/F7*100</f>
        <v>103.13185701485266</v>
      </c>
      <c r="K7" s="56">
        <f>SUM(K8:K15)</f>
        <v>244856.9</v>
      </c>
      <c r="L7" s="57">
        <f>K7/H7*100</f>
        <v>98.035423081896994</v>
      </c>
      <c r="M7" s="56">
        <f>SUM(M8:M15)</f>
        <v>244832.7</v>
      </c>
      <c r="N7" s="55">
        <f>M7/K7*100</f>
        <v>99.990116676311757</v>
      </c>
      <c r="O7" s="19"/>
      <c r="P7" s="43"/>
      <c r="Q7" s="43"/>
      <c r="R7" s="44"/>
      <c r="S7" s="45"/>
      <c r="T7" s="44"/>
    </row>
    <row r="8" spans="1:20" s="20" customFormat="1" ht="31.5" x14ac:dyDescent="0.2">
      <c r="A8" s="14" t="s">
        <v>8</v>
      </c>
      <c r="B8" s="12" t="s">
        <v>6</v>
      </c>
      <c r="C8" s="12" t="s">
        <v>9</v>
      </c>
      <c r="D8" s="58">
        <v>1841.5</v>
      </c>
      <c r="E8" s="59">
        <v>1878.7</v>
      </c>
      <c r="F8" s="59">
        <v>1879</v>
      </c>
      <c r="G8" s="60">
        <f t="shared" ref="G8:G52" si="0">F8/D8*100</f>
        <v>102.03638338311158</v>
      </c>
      <c r="H8" s="61">
        <v>1941.6</v>
      </c>
      <c r="I8" s="40">
        <f t="shared" ref="I8:I52" si="1">H8/D8*100</f>
        <v>105.43578604398587</v>
      </c>
      <c r="J8" s="60">
        <f t="shared" ref="J8:J52" si="2">H8/F8*100</f>
        <v>103.33155934007449</v>
      </c>
      <c r="K8" s="61">
        <v>1999.3</v>
      </c>
      <c r="L8" s="62">
        <f t="shared" ref="L8:L52" si="3">K8/H8*100</f>
        <v>102.97177585496497</v>
      </c>
      <c r="M8" s="63">
        <v>1999.3</v>
      </c>
      <c r="N8" s="60">
        <f t="shared" ref="N8:N52" si="4">M8/K8*100</f>
        <v>100</v>
      </c>
      <c r="O8" s="31"/>
      <c r="P8" s="46"/>
      <c r="Q8" s="46"/>
      <c r="R8" s="44"/>
      <c r="S8" s="45"/>
      <c r="T8" s="44"/>
    </row>
    <row r="9" spans="1:20" s="20" customFormat="1" ht="47.25" x14ac:dyDescent="0.2">
      <c r="A9" s="14" t="s">
        <v>10</v>
      </c>
      <c r="B9" s="12" t="s">
        <v>6</v>
      </c>
      <c r="C9" s="12" t="s">
        <v>11</v>
      </c>
      <c r="D9" s="58">
        <v>1450.1</v>
      </c>
      <c r="E9" s="59">
        <v>4919.3999999999996</v>
      </c>
      <c r="F9" s="59">
        <v>4701</v>
      </c>
      <c r="G9" s="60">
        <f t="shared" si="0"/>
        <v>324.18453899731054</v>
      </c>
      <c r="H9" s="61">
        <v>5598</v>
      </c>
      <c r="I9" s="40">
        <f t="shared" si="1"/>
        <v>386.04234190745473</v>
      </c>
      <c r="J9" s="60">
        <f t="shared" si="2"/>
        <v>119.08104658583281</v>
      </c>
      <c r="K9" s="61">
        <v>5635.1</v>
      </c>
      <c r="L9" s="62">
        <f t="shared" si="3"/>
        <v>100.6627366916756</v>
      </c>
      <c r="M9" s="63">
        <v>5635.1</v>
      </c>
      <c r="N9" s="60">
        <f>M9/K9*100</f>
        <v>100</v>
      </c>
      <c r="P9" s="46"/>
      <c r="Q9" s="46"/>
      <c r="R9" s="44"/>
      <c r="S9" s="45"/>
      <c r="T9" s="44"/>
    </row>
    <row r="10" spans="1:20" s="20" customFormat="1" ht="51.75" customHeight="1" x14ac:dyDescent="0.2">
      <c r="A10" s="14" t="s">
        <v>12</v>
      </c>
      <c r="B10" s="12" t="s">
        <v>6</v>
      </c>
      <c r="C10" s="12" t="s">
        <v>13</v>
      </c>
      <c r="D10" s="58">
        <v>58711.3</v>
      </c>
      <c r="E10" s="59">
        <v>67011.600000000006</v>
      </c>
      <c r="F10" s="59">
        <v>66912</v>
      </c>
      <c r="G10" s="60">
        <f t="shared" si="0"/>
        <v>113.96783924048692</v>
      </c>
      <c r="H10" s="61">
        <v>69562.8</v>
      </c>
      <c r="I10" s="40">
        <f t="shared" si="1"/>
        <v>118.4828133596088</v>
      </c>
      <c r="J10" s="60">
        <f>H11/F10*100</f>
        <v>4.1547106647537066E-2</v>
      </c>
      <c r="K10" s="61">
        <v>71245.600000000006</v>
      </c>
      <c r="L10" s="62">
        <f t="shared" si="3"/>
        <v>102.41910906403997</v>
      </c>
      <c r="M10" s="63">
        <v>71245.600000000006</v>
      </c>
      <c r="N10" s="60">
        <f t="shared" si="4"/>
        <v>100</v>
      </c>
      <c r="P10" s="46"/>
      <c r="Q10" s="46"/>
      <c r="R10" s="44"/>
      <c r="S10" s="45"/>
      <c r="T10" s="44"/>
    </row>
    <row r="11" spans="1:20" s="20" customFormat="1" x14ac:dyDescent="0.2">
      <c r="A11" s="14" t="s">
        <v>14</v>
      </c>
      <c r="B11" s="12" t="s">
        <v>6</v>
      </c>
      <c r="C11" s="12" t="s">
        <v>15</v>
      </c>
      <c r="D11" s="58">
        <v>419.9</v>
      </c>
      <c r="E11" s="64">
        <v>15.3</v>
      </c>
      <c r="F11" s="64">
        <v>15</v>
      </c>
      <c r="G11" s="60">
        <f t="shared" si="0"/>
        <v>3.5722791140747798</v>
      </c>
      <c r="H11" s="61">
        <v>27.8</v>
      </c>
      <c r="I11" s="40">
        <f t="shared" si="1"/>
        <v>6.6206239580852593</v>
      </c>
      <c r="J11" s="60">
        <f>H11/F11*100</f>
        <v>185.33333333333331</v>
      </c>
      <c r="K11" s="61">
        <v>24.2</v>
      </c>
      <c r="L11" s="62">
        <f t="shared" si="3"/>
        <v>87.050359712230204</v>
      </c>
      <c r="M11" s="63">
        <v>0</v>
      </c>
      <c r="N11" s="65" t="s">
        <v>64</v>
      </c>
      <c r="P11" s="46"/>
      <c r="Q11" s="46"/>
      <c r="R11" s="44"/>
      <c r="S11" s="45"/>
      <c r="T11" s="44"/>
    </row>
    <row r="12" spans="1:20" s="20" customFormat="1" ht="47.25" x14ac:dyDescent="0.2">
      <c r="A12" s="14" t="s">
        <v>16</v>
      </c>
      <c r="B12" s="12" t="s">
        <v>6</v>
      </c>
      <c r="C12" s="12" t="s">
        <v>17</v>
      </c>
      <c r="D12" s="58">
        <v>24122.7</v>
      </c>
      <c r="E12" s="59">
        <v>25928.400000000001</v>
      </c>
      <c r="F12" s="59">
        <v>25878</v>
      </c>
      <c r="G12" s="60">
        <f t="shared" si="0"/>
        <v>107.27654864505216</v>
      </c>
      <c r="H12" s="61">
        <v>26584.1</v>
      </c>
      <c r="I12" s="40">
        <f t="shared" si="1"/>
        <v>110.20366708535943</v>
      </c>
      <c r="J12" s="60">
        <f>H12/F12*100</f>
        <v>102.72857253265322</v>
      </c>
      <c r="K12" s="61">
        <v>27322.3</v>
      </c>
      <c r="L12" s="62">
        <f t="shared" si="3"/>
        <v>102.77684781504735</v>
      </c>
      <c r="M12" s="63">
        <v>27322.3</v>
      </c>
      <c r="N12" s="60">
        <f t="shared" si="4"/>
        <v>100</v>
      </c>
      <c r="P12" s="46"/>
      <c r="Q12" s="46"/>
      <c r="R12" s="44"/>
      <c r="S12" s="45"/>
      <c r="T12" s="44"/>
    </row>
    <row r="13" spans="1:20" s="20" customFormat="1" x14ac:dyDescent="0.2">
      <c r="A13" s="14" t="s">
        <v>18</v>
      </c>
      <c r="B13" s="12" t="s">
        <v>6</v>
      </c>
      <c r="C13" s="12" t="s">
        <v>19</v>
      </c>
      <c r="D13" s="58">
        <v>6200</v>
      </c>
      <c r="E13" s="59"/>
      <c r="F13" s="59">
        <v>0</v>
      </c>
      <c r="G13" s="60">
        <f t="shared" si="0"/>
        <v>0</v>
      </c>
      <c r="H13" s="66">
        <v>4429.7</v>
      </c>
      <c r="I13" s="65" t="s">
        <v>64</v>
      </c>
      <c r="J13" s="60" t="s">
        <v>64</v>
      </c>
      <c r="K13" s="61">
        <v>0</v>
      </c>
      <c r="L13" s="67" t="s">
        <v>64</v>
      </c>
      <c r="M13" s="63">
        <v>0</v>
      </c>
      <c r="N13" s="65" t="s">
        <v>64</v>
      </c>
      <c r="P13" s="46"/>
      <c r="Q13" s="46"/>
      <c r="R13" s="44"/>
      <c r="S13" s="45"/>
      <c r="T13" s="44"/>
    </row>
    <row r="14" spans="1:20" s="20" customFormat="1" x14ac:dyDescent="0.2">
      <c r="A14" s="14" t="s">
        <v>20</v>
      </c>
      <c r="B14" s="12" t="s">
        <v>6</v>
      </c>
      <c r="C14" s="12" t="s">
        <v>21</v>
      </c>
      <c r="D14" s="58">
        <v>0</v>
      </c>
      <c r="E14" s="59">
        <v>3340.7</v>
      </c>
      <c r="F14" s="58">
        <v>3341</v>
      </c>
      <c r="G14" s="65" t="s">
        <v>64</v>
      </c>
      <c r="H14" s="61">
        <v>3000</v>
      </c>
      <c r="I14" s="65" t="s">
        <v>64</v>
      </c>
      <c r="J14" s="60">
        <f>H14/F14*100</f>
        <v>89.793475007482797</v>
      </c>
      <c r="K14" s="61">
        <v>3000</v>
      </c>
      <c r="L14" s="62">
        <f>K14/H14*100</f>
        <v>100</v>
      </c>
      <c r="M14" s="63">
        <v>3000</v>
      </c>
      <c r="N14" s="60">
        <f t="shared" si="4"/>
        <v>100</v>
      </c>
      <c r="P14" s="46"/>
      <c r="Q14" s="46"/>
      <c r="R14" s="44"/>
      <c r="S14" s="45"/>
      <c r="T14" s="44"/>
    </row>
    <row r="15" spans="1:20" s="20" customFormat="1" x14ac:dyDescent="0.2">
      <c r="A15" s="14" t="s">
        <v>22</v>
      </c>
      <c r="B15" s="12" t="s">
        <v>6</v>
      </c>
      <c r="C15" s="12" t="s">
        <v>23</v>
      </c>
      <c r="D15" s="58">
        <v>110521.3</v>
      </c>
      <c r="E15" s="59">
        <v>140697</v>
      </c>
      <c r="F15" s="59">
        <v>139453</v>
      </c>
      <c r="G15" s="60">
        <f t="shared" si="0"/>
        <v>126.17748795933453</v>
      </c>
      <c r="H15" s="61">
        <v>138619.70000000001</v>
      </c>
      <c r="I15" s="40">
        <f>H15/D15*100</f>
        <v>125.42351564811489</v>
      </c>
      <c r="J15" s="60">
        <f>H15/F15*100</f>
        <v>99.402451004998099</v>
      </c>
      <c r="K15" s="61">
        <v>135630.39999999999</v>
      </c>
      <c r="L15" s="62">
        <f>K15/H15*100</f>
        <v>97.843524405261277</v>
      </c>
      <c r="M15" s="63">
        <v>135630.39999999999</v>
      </c>
      <c r="N15" s="60">
        <f t="shared" si="4"/>
        <v>100</v>
      </c>
      <c r="P15" s="46"/>
      <c r="Q15" s="46"/>
      <c r="R15" s="44"/>
      <c r="S15" s="45"/>
      <c r="T15" s="44"/>
    </row>
    <row r="16" spans="1:20" ht="36.75" customHeight="1" x14ac:dyDescent="0.2">
      <c r="A16" s="15" t="s">
        <v>24</v>
      </c>
      <c r="B16" s="17" t="s">
        <v>11</v>
      </c>
      <c r="C16" s="17" t="s">
        <v>7</v>
      </c>
      <c r="D16" s="53">
        <v>15235.2</v>
      </c>
      <c r="E16" s="54">
        <v>20779.7</v>
      </c>
      <c r="F16" s="54">
        <v>20356</v>
      </c>
      <c r="G16" s="55">
        <f t="shared" si="0"/>
        <v>133.61163621088005</v>
      </c>
      <c r="H16" s="56">
        <f>SUM(H17:H18)</f>
        <v>20952.3</v>
      </c>
      <c r="I16" s="39">
        <f t="shared" si="1"/>
        <v>137.52559861373658</v>
      </c>
      <c r="J16" s="55">
        <f t="shared" si="2"/>
        <v>102.92935743761053</v>
      </c>
      <c r="K16" s="56">
        <f>SUM(K17:K18)</f>
        <v>21206.5</v>
      </c>
      <c r="L16" s="57">
        <f t="shared" si="3"/>
        <v>101.21323196021439</v>
      </c>
      <c r="M16" s="56">
        <f>SUM(M17:M18)</f>
        <v>21206.5</v>
      </c>
      <c r="N16" s="55">
        <f t="shared" si="4"/>
        <v>100</v>
      </c>
      <c r="P16" s="43"/>
      <c r="Q16" s="43"/>
      <c r="R16" s="44"/>
      <c r="S16" s="45"/>
      <c r="T16" s="44"/>
    </row>
    <row r="17" spans="1:20" s="20" customFormat="1" ht="31.5" customHeight="1" x14ac:dyDescent="0.2">
      <c r="A17" s="14" t="s">
        <v>67</v>
      </c>
      <c r="B17" s="12" t="s">
        <v>11</v>
      </c>
      <c r="C17" s="12" t="s">
        <v>26</v>
      </c>
      <c r="D17" s="58">
        <v>14735.3</v>
      </c>
      <c r="E17" s="59">
        <v>20279.7</v>
      </c>
      <c r="F17" s="59">
        <v>19856</v>
      </c>
      <c r="G17" s="60">
        <f t="shared" si="0"/>
        <v>134.75124361227802</v>
      </c>
      <c r="H17" s="61">
        <v>20452.3</v>
      </c>
      <c r="I17" s="40">
        <f t="shared" si="1"/>
        <v>138.797988503797</v>
      </c>
      <c r="J17" s="60">
        <f t="shared" si="2"/>
        <v>103.00312248186944</v>
      </c>
      <c r="K17" s="61">
        <v>20706.5</v>
      </c>
      <c r="L17" s="62">
        <f t="shared" si="3"/>
        <v>101.24289199747707</v>
      </c>
      <c r="M17" s="61">
        <v>20706.5</v>
      </c>
      <c r="N17" s="60">
        <f t="shared" si="4"/>
        <v>100</v>
      </c>
      <c r="O17" s="31"/>
      <c r="P17" s="46"/>
      <c r="Q17" s="46"/>
      <c r="R17" s="44"/>
      <c r="S17" s="45"/>
      <c r="T17" s="44"/>
    </row>
    <row r="18" spans="1:20" s="20" customFormat="1" ht="31.5" customHeight="1" x14ac:dyDescent="0.2">
      <c r="A18" s="14" t="s">
        <v>25</v>
      </c>
      <c r="B18" s="12" t="s">
        <v>11</v>
      </c>
      <c r="C18" s="12">
        <v>10</v>
      </c>
      <c r="D18" s="68">
        <v>499.8</v>
      </c>
      <c r="E18" s="69">
        <v>500</v>
      </c>
      <c r="F18" s="69">
        <v>500</v>
      </c>
      <c r="G18" s="60">
        <f t="shared" si="0"/>
        <v>100.04001600640255</v>
      </c>
      <c r="H18" s="61">
        <v>500</v>
      </c>
      <c r="I18" s="40">
        <f t="shared" si="1"/>
        <v>100.04001600640255</v>
      </c>
      <c r="J18" s="60">
        <f t="shared" si="2"/>
        <v>100</v>
      </c>
      <c r="K18" s="61">
        <v>500</v>
      </c>
      <c r="L18" s="62">
        <f t="shared" si="3"/>
        <v>100</v>
      </c>
      <c r="M18" s="63">
        <v>500</v>
      </c>
      <c r="N18" s="60">
        <f t="shared" si="4"/>
        <v>100</v>
      </c>
      <c r="O18" s="31"/>
      <c r="P18" s="46"/>
      <c r="Q18" s="46"/>
      <c r="R18" s="44"/>
      <c r="S18" s="45"/>
      <c r="T18" s="44"/>
    </row>
    <row r="19" spans="1:20" ht="27.75" customHeight="1" x14ac:dyDescent="0.2">
      <c r="A19" s="15" t="s">
        <v>27</v>
      </c>
      <c r="B19" s="17" t="s">
        <v>13</v>
      </c>
      <c r="C19" s="17" t="s">
        <v>7</v>
      </c>
      <c r="D19" s="53">
        <v>84256.3</v>
      </c>
      <c r="E19" s="54">
        <v>101427.9</v>
      </c>
      <c r="F19" s="54">
        <v>60952</v>
      </c>
      <c r="G19" s="55">
        <f t="shared" si="0"/>
        <v>72.341178048407059</v>
      </c>
      <c r="H19" s="56">
        <f>SUM(H20:H23)</f>
        <v>44691.499999999993</v>
      </c>
      <c r="I19" s="39">
        <f t="shared" si="1"/>
        <v>53.042324431526175</v>
      </c>
      <c r="J19" s="55">
        <f t="shared" si="2"/>
        <v>73.322450452815318</v>
      </c>
      <c r="K19" s="56">
        <f>SUM(K20:K23)</f>
        <v>106758.20000000001</v>
      </c>
      <c r="L19" s="57">
        <f t="shared" si="3"/>
        <v>238.87808643701831</v>
      </c>
      <c r="M19" s="56">
        <f>SUM(M20:M23)</f>
        <v>95128.5</v>
      </c>
      <c r="N19" s="55">
        <f t="shared" si="4"/>
        <v>89.106504231056718</v>
      </c>
      <c r="O19" s="19"/>
      <c r="P19" s="43"/>
      <c r="Q19" s="43"/>
      <c r="R19" s="44"/>
      <c r="S19" s="45"/>
      <c r="T19" s="44"/>
    </row>
    <row r="20" spans="1:20" s="20" customFormat="1" ht="14.25" customHeight="1" x14ac:dyDescent="0.2">
      <c r="A20" s="14" t="s">
        <v>28</v>
      </c>
      <c r="B20" s="12" t="s">
        <v>13</v>
      </c>
      <c r="C20" s="12" t="s">
        <v>15</v>
      </c>
      <c r="D20" s="58">
        <v>4161.8999999999996</v>
      </c>
      <c r="E20" s="59">
        <v>4103</v>
      </c>
      <c r="F20" s="59">
        <v>4043</v>
      </c>
      <c r="G20" s="60">
        <f t="shared" si="0"/>
        <v>97.143131742713678</v>
      </c>
      <c r="H20" s="61">
        <v>4047.2</v>
      </c>
      <c r="I20" s="40">
        <f t="shared" si="1"/>
        <v>97.244047189985352</v>
      </c>
      <c r="J20" s="60">
        <f t="shared" si="2"/>
        <v>100.10388325500865</v>
      </c>
      <c r="K20" s="61">
        <v>4047.2</v>
      </c>
      <c r="L20" s="62">
        <f t="shared" si="3"/>
        <v>100</v>
      </c>
      <c r="M20" s="63">
        <v>4047.2</v>
      </c>
      <c r="N20" s="60">
        <f t="shared" si="4"/>
        <v>100</v>
      </c>
      <c r="P20" s="46"/>
      <c r="Q20" s="46"/>
      <c r="R20" s="44"/>
      <c r="S20" s="45"/>
      <c r="T20" s="44"/>
    </row>
    <row r="21" spans="1:20" s="20" customFormat="1" ht="14.25" customHeight="1" x14ac:dyDescent="0.2">
      <c r="A21" s="14" t="s">
        <v>70</v>
      </c>
      <c r="B21" s="12" t="s">
        <v>13</v>
      </c>
      <c r="C21" s="41">
        <v>8</v>
      </c>
      <c r="D21" s="58">
        <v>0</v>
      </c>
      <c r="E21" s="59">
        <v>264</v>
      </c>
      <c r="F21" s="59">
        <v>264</v>
      </c>
      <c r="G21" s="60">
        <v>0</v>
      </c>
      <c r="H21" s="61">
        <v>0</v>
      </c>
      <c r="I21" s="40">
        <v>0</v>
      </c>
      <c r="J21" s="60">
        <f t="shared" ref="J21" si="5">H21/F21*100</f>
        <v>0</v>
      </c>
      <c r="K21" s="61">
        <v>0</v>
      </c>
      <c r="L21" s="62">
        <v>0</v>
      </c>
      <c r="M21" s="63">
        <v>0</v>
      </c>
      <c r="N21" s="60">
        <v>0</v>
      </c>
      <c r="P21" s="47"/>
      <c r="Q21" s="47"/>
      <c r="R21" s="44"/>
      <c r="S21" s="45"/>
      <c r="T21" s="44"/>
    </row>
    <row r="22" spans="1:20" s="20" customFormat="1" x14ac:dyDescent="0.2">
      <c r="A22" s="14" t="s">
        <v>30</v>
      </c>
      <c r="B22" s="12" t="s">
        <v>13</v>
      </c>
      <c r="C22" s="12" t="s">
        <v>26</v>
      </c>
      <c r="D22" s="58">
        <v>66094.2</v>
      </c>
      <c r="E22" s="58">
        <v>84177</v>
      </c>
      <c r="F22" s="59">
        <v>43911</v>
      </c>
      <c r="G22" s="60">
        <f>F22/D23*100</f>
        <v>313.6455193497236</v>
      </c>
      <c r="H22" s="61">
        <v>35549.1</v>
      </c>
      <c r="I22" s="40">
        <f>H22/D23*100</f>
        <v>253.91851544977925</v>
      </c>
      <c r="J22" s="60">
        <f t="shared" ref="J22:J23" si="6">H22/F23*100</f>
        <v>279.16679754986649</v>
      </c>
      <c r="K22" s="61">
        <v>84788.6</v>
      </c>
      <c r="L22" s="62">
        <f t="shared" si="3"/>
        <v>238.51124219741152</v>
      </c>
      <c r="M22" s="63">
        <v>88179</v>
      </c>
      <c r="N22" s="60">
        <f t="shared" si="4"/>
        <v>103.9986507620128</v>
      </c>
      <c r="P22" s="46"/>
      <c r="Q22" s="46"/>
      <c r="R22" s="44"/>
      <c r="S22" s="45"/>
      <c r="T22" s="44"/>
    </row>
    <row r="23" spans="1:20" s="20" customFormat="1" x14ac:dyDescent="0.2">
      <c r="A23" s="14" t="s">
        <v>31</v>
      </c>
      <c r="B23" s="12" t="s">
        <v>13</v>
      </c>
      <c r="C23" s="12" t="s">
        <v>32</v>
      </c>
      <c r="D23" s="58">
        <v>14000.2</v>
      </c>
      <c r="E23" s="59">
        <v>12883.9</v>
      </c>
      <c r="F23" s="59">
        <v>12734</v>
      </c>
      <c r="G23" s="60">
        <f>F23/D24*100</f>
        <v>1.6159096674264006</v>
      </c>
      <c r="H23" s="61">
        <v>5095.2</v>
      </c>
      <c r="I23" s="40">
        <f>H23/D24*100</f>
        <v>0.64656690258135674</v>
      </c>
      <c r="J23" s="60">
        <f t="shared" si="6"/>
        <v>0.55857580272249785</v>
      </c>
      <c r="K23" s="61">
        <v>17922.400000000001</v>
      </c>
      <c r="L23" s="62">
        <f t="shared" si="3"/>
        <v>351.75066729470876</v>
      </c>
      <c r="M23" s="63">
        <v>2902.3</v>
      </c>
      <c r="N23" s="60">
        <f t="shared" si="4"/>
        <v>16.193701736374592</v>
      </c>
      <c r="P23" s="46"/>
      <c r="Q23" s="46"/>
      <c r="R23" s="44"/>
      <c r="S23" s="45"/>
      <c r="T23" s="44"/>
    </row>
    <row r="24" spans="1:20" ht="30.75" customHeight="1" x14ac:dyDescent="0.2">
      <c r="A24" s="15" t="s">
        <v>33</v>
      </c>
      <c r="B24" s="17" t="s">
        <v>15</v>
      </c>
      <c r="C24" s="17" t="s">
        <v>7</v>
      </c>
      <c r="D24" s="53">
        <v>788039.1</v>
      </c>
      <c r="E24" s="54">
        <v>1293911.2</v>
      </c>
      <c r="F24" s="54">
        <v>912177</v>
      </c>
      <c r="G24" s="55">
        <f t="shared" si="0"/>
        <v>115.75275896843189</v>
      </c>
      <c r="H24" s="56">
        <f>SUM(H25:H28)</f>
        <v>577980.1</v>
      </c>
      <c r="I24" s="39">
        <f t="shared" si="1"/>
        <v>73.344089144815271</v>
      </c>
      <c r="J24" s="55">
        <f t="shared" si="2"/>
        <v>63.362713596155132</v>
      </c>
      <c r="K24" s="56">
        <f>SUM(K25:K28)</f>
        <v>501651.49999999994</v>
      </c>
      <c r="L24" s="57">
        <f t="shared" si="3"/>
        <v>86.793905188085191</v>
      </c>
      <c r="M24" s="56">
        <f>SUM(M25:M28)</f>
        <v>539464</v>
      </c>
      <c r="N24" s="55">
        <f t="shared" si="4"/>
        <v>107.5376032963123</v>
      </c>
      <c r="O24" s="19"/>
      <c r="P24" s="43"/>
      <c r="Q24" s="43"/>
      <c r="R24" s="44"/>
      <c r="S24" s="45"/>
      <c r="T24" s="44"/>
    </row>
    <row r="25" spans="1:20" s="20" customFormat="1" ht="18" customHeight="1" x14ac:dyDescent="0.2">
      <c r="A25" s="14" t="s">
        <v>34</v>
      </c>
      <c r="B25" s="32" t="s">
        <v>15</v>
      </c>
      <c r="C25" s="12" t="s">
        <v>6</v>
      </c>
      <c r="D25" s="58">
        <v>32529.5</v>
      </c>
      <c r="E25" s="59">
        <v>13085.4</v>
      </c>
      <c r="F25" s="59">
        <v>12823</v>
      </c>
      <c r="G25" s="60">
        <f t="shared" si="0"/>
        <v>39.419603744293639</v>
      </c>
      <c r="H25" s="61">
        <v>9821.6</v>
      </c>
      <c r="I25" s="40">
        <f t="shared" si="1"/>
        <v>30.192901827571898</v>
      </c>
      <c r="J25" s="60">
        <f t="shared" si="2"/>
        <v>76.593620837557523</v>
      </c>
      <c r="K25" s="61">
        <v>3058.3</v>
      </c>
      <c r="L25" s="62">
        <f t="shared" si="3"/>
        <v>31.138511036898265</v>
      </c>
      <c r="M25" s="63">
        <v>481.2</v>
      </c>
      <c r="N25" s="60">
        <f t="shared" si="4"/>
        <v>15.734231435764967</v>
      </c>
      <c r="O25" s="31"/>
      <c r="P25" s="46"/>
      <c r="Q25" s="46"/>
      <c r="R25" s="44"/>
      <c r="S25" s="45"/>
      <c r="T25" s="44"/>
    </row>
    <row r="26" spans="1:20" s="20" customFormat="1" ht="15.75" customHeight="1" x14ac:dyDescent="0.2">
      <c r="A26" s="14" t="s">
        <v>35</v>
      </c>
      <c r="B26" s="32" t="s">
        <v>15</v>
      </c>
      <c r="C26" s="12" t="s">
        <v>9</v>
      </c>
      <c r="D26" s="58">
        <v>338308.3</v>
      </c>
      <c r="E26" s="59">
        <v>958636.3</v>
      </c>
      <c r="F26" s="59">
        <v>578978</v>
      </c>
      <c r="G26" s="60">
        <f t="shared" si="0"/>
        <v>171.13916507516959</v>
      </c>
      <c r="H26" s="61">
        <v>366150</v>
      </c>
      <c r="I26" s="40">
        <f t="shared" si="1"/>
        <v>108.22968280707272</v>
      </c>
      <c r="J26" s="60">
        <f t="shared" si="2"/>
        <v>63.240744898769897</v>
      </c>
      <c r="K26" s="61">
        <v>344708.3</v>
      </c>
      <c r="L26" s="62">
        <f t="shared" si="3"/>
        <v>94.144012016932948</v>
      </c>
      <c r="M26" s="63">
        <v>368287.5</v>
      </c>
      <c r="N26" s="60">
        <f t="shared" si="4"/>
        <v>106.84033427683639</v>
      </c>
      <c r="P26" s="46"/>
      <c r="Q26" s="46"/>
      <c r="R26" s="44"/>
      <c r="S26" s="45"/>
      <c r="T26" s="44"/>
    </row>
    <row r="27" spans="1:20" s="20" customFormat="1" ht="15.75" customHeight="1" x14ac:dyDescent="0.2">
      <c r="A27" s="14" t="s">
        <v>36</v>
      </c>
      <c r="B27" s="32" t="s">
        <v>15</v>
      </c>
      <c r="C27" s="12" t="s">
        <v>11</v>
      </c>
      <c r="D27" s="58">
        <v>400316.1</v>
      </c>
      <c r="E27" s="59">
        <v>301712</v>
      </c>
      <c r="F27" s="59">
        <v>299979</v>
      </c>
      <c r="G27" s="60">
        <f t="shared" si="0"/>
        <v>74.93553219568237</v>
      </c>
      <c r="H27" s="61">
        <v>180521.4</v>
      </c>
      <c r="I27" s="40">
        <f t="shared" si="1"/>
        <v>45.094713902338682</v>
      </c>
      <c r="J27" s="60">
        <f t="shared" si="2"/>
        <v>60.178012460872253</v>
      </c>
      <c r="K27" s="61">
        <v>131791.29999999999</v>
      </c>
      <c r="L27" s="62">
        <f t="shared" si="3"/>
        <v>73.005915088183443</v>
      </c>
      <c r="M27" s="63">
        <v>148601.70000000001</v>
      </c>
      <c r="N27" s="60">
        <f t="shared" si="4"/>
        <v>112.75531844666531</v>
      </c>
      <c r="P27" s="46"/>
      <c r="Q27" s="46"/>
      <c r="R27" s="44"/>
      <c r="S27" s="45"/>
      <c r="T27" s="44"/>
    </row>
    <row r="28" spans="1:20" s="20" customFormat="1" x14ac:dyDescent="0.2">
      <c r="A28" s="14" t="s">
        <v>37</v>
      </c>
      <c r="B28" s="32" t="s">
        <v>15</v>
      </c>
      <c r="C28" s="12" t="s">
        <v>15</v>
      </c>
      <c r="D28" s="58">
        <v>16885.2</v>
      </c>
      <c r="E28" s="59">
        <v>20477.5</v>
      </c>
      <c r="F28" s="59">
        <v>20397</v>
      </c>
      <c r="G28" s="60">
        <f t="shared" si="0"/>
        <v>120.79809537346316</v>
      </c>
      <c r="H28" s="61">
        <v>21487.1</v>
      </c>
      <c r="I28" s="40">
        <f t="shared" si="1"/>
        <v>127.25404496245231</v>
      </c>
      <c r="J28" s="60">
        <f t="shared" si="2"/>
        <v>105.34441339412659</v>
      </c>
      <c r="K28" s="61">
        <v>22093.599999999999</v>
      </c>
      <c r="L28" s="62">
        <f t="shared" si="3"/>
        <v>102.82262380684224</v>
      </c>
      <c r="M28" s="63">
        <v>22093.599999999999</v>
      </c>
      <c r="N28" s="60">
        <f t="shared" si="4"/>
        <v>100</v>
      </c>
      <c r="P28" s="46"/>
      <c r="Q28" s="46"/>
      <c r="R28" s="44"/>
      <c r="S28" s="45"/>
      <c r="T28" s="44"/>
    </row>
    <row r="29" spans="1:20" ht="28.5" customHeight="1" x14ac:dyDescent="0.2">
      <c r="A29" s="15" t="s">
        <v>38</v>
      </c>
      <c r="B29" s="18" t="s">
        <v>19</v>
      </c>
      <c r="C29" s="17" t="s">
        <v>7</v>
      </c>
      <c r="D29" s="53">
        <v>1017812.2</v>
      </c>
      <c r="E29" s="54">
        <v>1095905.6000000001</v>
      </c>
      <c r="F29" s="54">
        <v>1095809</v>
      </c>
      <c r="G29" s="55">
        <f t="shared" si="0"/>
        <v>107.66318187186204</v>
      </c>
      <c r="H29" s="56">
        <f>SUM(H30:H34)</f>
        <v>1092480.8</v>
      </c>
      <c r="I29" s="39">
        <f t="shared" si="1"/>
        <v>107.33618638094534</v>
      </c>
      <c r="J29" s="55">
        <f t="shared" si="2"/>
        <v>99.696279187340124</v>
      </c>
      <c r="K29" s="56">
        <f>SUM(K30:K34)</f>
        <v>1163474.7</v>
      </c>
      <c r="L29" s="57">
        <f t="shared" si="3"/>
        <v>106.49841168833356</v>
      </c>
      <c r="M29" s="56">
        <f>SUM(M30:M34)</f>
        <v>1114998.1000000001</v>
      </c>
      <c r="N29" s="55">
        <f t="shared" si="4"/>
        <v>95.833463331862745</v>
      </c>
      <c r="O29" s="19"/>
      <c r="P29" s="43"/>
      <c r="Q29" s="43"/>
      <c r="R29" s="44"/>
      <c r="S29" s="45"/>
      <c r="T29" s="44"/>
    </row>
    <row r="30" spans="1:20" s="20" customFormat="1" x14ac:dyDescent="0.2">
      <c r="A30" s="14" t="s">
        <v>39</v>
      </c>
      <c r="B30" s="32" t="s">
        <v>19</v>
      </c>
      <c r="C30" s="12" t="s">
        <v>6</v>
      </c>
      <c r="D30" s="58">
        <v>270939.09999999998</v>
      </c>
      <c r="E30" s="59">
        <v>289165.90000000002</v>
      </c>
      <c r="F30" s="59">
        <v>289166</v>
      </c>
      <c r="G30" s="60">
        <f t="shared" si="0"/>
        <v>106.72730513978972</v>
      </c>
      <c r="H30" s="61">
        <v>322365.3</v>
      </c>
      <c r="I30" s="40">
        <f t="shared" si="1"/>
        <v>118.98072297427724</v>
      </c>
      <c r="J30" s="60">
        <f t="shared" si="2"/>
        <v>111.48105240588451</v>
      </c>
      <c r="K30" s="61">
        <v>357356.79999999999</v>
      </c>
      <c r="L30" s="62">
        <f t="shared" si="3"/>
        <v>110.85461121280733</v>
      </c>
      <c r="M30" s="63">
        <v>364181.2</v>
      </c>
      <c r="N30" s="60">
        <f t="shared" si="4"/>
        <v>101.9096880204882</v>
      </c>
      <c r="O30" s="31"/>
      <c r="P30" s="46"/>
      <c r="Q30" s="46"/>
      <c r="R30" s="44"/>
      <c r="S30" s="45"/>
      <c r="T30" s="44"/>
    </row>
    <row r="31" spans="1:20" s="20" customFormat="1" x14ac:dyDescent="0.2">
      <c r="A31" s="14" t="s">
        <v>40</v>
      </c>
      <c r="B31" s="32" t="s">
        <v>19</v>
      </c>
      <c r="C31" s="12" t="s">
        <v>9</v>
      </c>
      <c r="D31" s="58">
        <v>526840.80000000005</v>
      </c>
      <c r="E31" s="59">
        <v>628025.5</v>
      </c>
      <c r="F31" s="59">
        <v>628026</v>
      </c>
      <c r="G31" s="60">
        <f t="shared" si="0"/>
        <v>119.20602960135204</v>
      </c>
      <c r="H31" s="61">
        <v>623205.30000000005</v>
      </c>
      <c r="I31" s="40">
        <f t="shared" si="1"/>
        <v>118.29100935235084</v>
      </c>
      <c r="J31" s="60">
        <f t="shared" si="2"/>
        <v>99.232404390901024</v>
      </c>
      <c r="K31" s="61">
        <v>658698.1</v>
      </c>
      <c r="L31" s="62">
        <f t="shared" si="3"/>
        <v>105.69520188612003</v>
      </c>
      <c r="M31" s="63">
        <v>604469.6</v>
      </c>
      <c r="N31" s="60">
        <f t="shared" si="4"/>
        <v>91.767321023090858</v>
      </c>
      <c r="P31" s="46"/>
      <c r="Q31" s="46"/>
      <c r="R31" s="44"/>
      <c r="S31" s="45"/>
      <c r="T31" s="44"/>
    </row>
    <row r="32" spans="1:20" s="20" customFormat="1" x14ac:dyDescent="0.2">
      <c r="A32" s="14" t="s">
        <v>62</v>
      </c>
      <c r="B32" s="32" t="s">
        <v>19</v>
      </c>
      <c r="C32" s="12" t="s">
        <v>11</v>
      </c>
      <c r="D32" s="58">
        <v>130163.4</v>
      </c>
      <c r="E32" s="59">
        <v>86971</v>
      </c>
      <c r="F32" s="59">
        <v>86971</v>
      </c>
      <c r="G32" s="60">
        <f t="shared" si="0"/>
        <v>66.816785670933612</v>
      </c>
      <c r="H32" s="61">
        <v>80143.600000000006</v>
      </c>
      <c r="I32" s="40">
        <f t="shared" si="1"/>
        <v>61.571532396971818</v>
      </c>
      <c r="J32" s="60">
        <f t="shared" si="2"/>
        <v>92.149797058789716</v>
      </c>
      <c r="K32" s="61">
        <v>80822.5</v>
      </c>
      <c r="L32" s="62">
        <f t="shared" si="3"/>
        <v>100.8471044475167</v>
      </c>
      <c r="M32" s="63">
        <v>81387.3</v>
      </c>
      <c r="N32" s="60">
        <f t="shared" si="4"/>
        <v>100.698815305144</v>
      </c>
      <c r="P32" s="46"/>
      <c r="Q32" s="46"/>
      <c r="R32" s="44"/>
      <c r="S32" s="45"/>
      <c r="T32" s="44"/>
    </row>
    <row r="33" spans="1:20" s="20" customFormat="1" x14ac:dyDescent="0.2">
      <c r="A33" s="14" t="s">
        <v>63</v>
      </c>
      <c r="B33" s="32" t="s">
        <v>19</v>
      </c>
      <c r="C33" s="12" t="s">
        <v>19</v>
      </c>
      <c r="D33" s="58">
        <v>8595.7000000000007</v>
      </c>
      <c r="E33" s="59">
        <v>0</v>
      </c>
      <c r="F33" s="59">
        <v>0</v>
      </c>
      <c r="G33" s="60">
        <f t="shared" si="0"/>
        <v>0</v>
      </c>
      <c r="H33" s="61">
        <v>0</v>
      </c>
      <c r="I33" s="65" t="s">
        <v>64</v>
      </c>
      <c r="J33" s="65" t="s">
        <v>64</v>
      </c>
      <c r="K33" s="61">
        <v>0</v>
      </c>
      <c r="L33" s="65" t="s">
        <v>64</v>
      </c>
      <c r="M33" s="63">
        <v>0</v>
      </c>
      <c r="N33" s="65" t="s">
        <v>64</v>
      </c>
      <c r="P33" s="47"/>
      <c r="Q33" s="47"/>
      <c r="R33" s="44"/>
      <c r="S33" s="45"/>
      <c r="T33" s="44"/>
    </row>
    <row r="34" spans="1:20" s="20" customFormat="1" x14ac:dyDescent="0.2">
      <c r="A34" s="14" t="s">
        <v>41</v>
      </c>
      <c r="B34" s="32" t="s">
        <v>19</v>
      </c>
      <c r="C34" s="12" t="s">
        <v>26</v>
      </c>
      <c r="D34" s="58">
        <v>81273.2</v>
      </c>
      <c r="E34" s="59">
        <v>91743.2</v>
      </c>
      <c r="F34" s="59">
        <v>91646</v>
      </c>
      <c r="G34" s="60">
        <f t="shared" si="0"/>
        <v>112.76287878415026</v>
      </c>
      <c r="H34" s="61">
        <v>66766.600000000006</v>
      </c>
      <c r="I34" s="40">
        <f t="shared" si="1"/>
        <v>82.150819704404412</v>
      </c>
      <c r="J34" s="60">
        <f t="shared" si="2"/>
        <v>72.852715885035906</v>
      </c>
      <c r="K34" s="61">
        <v>66597.3</v>
      </c>
      <c r="L34" s="62">
        <f t="shared" si="3"/>
        <v>99.746430101278179</v>
      </c>
      <c r="M34" s="63">
        <v>64960</v>
      </c>
      <c r="N34" s="60">
        <f t="shared" si="4"/>
        <v>97.541491922345188</v>
      </c>
      <c r="P34" s="46"/>
      <c r="Q34" s="46"/>
      <c r="R34" s="44"/>
      <c r="S34" s="45"/>
      <c r="T34" s="44"/>
    </row>
    <row r="35" spans="1:20" ht="29.25" customHeight="1" x14ac:dyDescent="0.2">
      <c r="A35" s="15" t="s">
        <v>42</v>
      </c>
      <c r="B35" s="18" t="s">
        <v>29</v>
      </c>
      <c r="C35" s="17" t="s">
        <v>7</v>
      </c>
      <c r="D35" s="53">
        <v>98907.4</v>
      </c>
      <c r="E35" s="54">
        <v>121672.2</v>
      </c>
      <c r="F35" s="54">
        <v>121404</v>
      </c>
      <c r="G35" s="55">
        <f t="shared" si="0"/>
        <v>122.74511310579391</v>
      </c>
      <c r="H35" s="56">
        <v>128121.9</v>
      </c>
      <c r="I35" s="39">
        <f t="shared" si="1"/>
        <v>129.53722370621409</v>
      </c>
      <c r="J35" s="55">
        <f t="shared" si="2"/>
        <v>105.53350795690422</v>
      </c>
      <c r="K35" s="56">
        <v>113537.3</v>
      </c>
      <c r="L35" s="57">
        <f t="shared" si="3"/>
        <v>88.61662213876005</v>
      </c>
      <c r="M35" s="70">
        <v>111791.3</v>
      </c>
      <c r="N35" s="55">
        <f t="shared" si="4"/>
        <v>98.462179389504584</v>
      </c>
      <c r="O35" s="19"/>
      <c r="P35" s="43"/>
      <c r="Q35" s="43"/>
      <c r="R35" s="44"/>
      <c r="S35" s="45"/>
      <c r="T35" s="44"/>
    </row>
    <row r="36" spans="1:20" s="20" customFormat="1" x14ac:dyDescent="0.2">
      <c r="A36" s="14" t="s">
        <v>43</v>
      </c>
      <c r="B36" s="32" t="s">
        <v>29</v>
      </c>
      <c r="C36" s="12" t="s">
        <v>6</v>
      </c>
      <c r="D36" s="58">
        <v>71789.8</v>
      </c>
      <c r="E36" s="59">
        <v>90573</v>
      </c>
      <c r="F36" s="59">
        <v>90573</v>
      </c>
      <c r="G36" s="60">
        <f t="shared" si="0"/>
        <v>126.16416259691488</v>
      </c>
      <c r="H36" s="61">
        <v>92067.1</v>
      </c>
      <c r="I36" s="40">
        <f t="shared" si="1"/>
        <v>128.2453774770232</v>
      </c>
      <c r="J36" s="60">
        <f t="shared" si="2"/>
        <v>101.64960860300532</v>
      </c>
      <c r="K36" s="61">
        <v>77133.7</v>
      </c>
      <c r="L36" s="62">
        <f t="shared" si="3"/>
        <v>83.779873592195258</v>
      </c>
      <c r="M36" s="63">
        <v>75387.7</v>
      </c>
      <c r="N36" s="60">
        <f t="shared" si="4"/>
        <v>97.736397968721846</v>
      </c>
      <c r="P36" s="46"/>
      <c r="Q36" s="46"/>
      <c r="R36" s="44"/>
      <c r="S36" s="45"/>
      <c r="T36" s="44"/>
    </row>
    <row r="37" spans="1:20" s="20" customFormat="1" x14ac:dyDescent="0.2">
      <c r="A37" s="14" t="s">
        <v>44</v>
      </c>
      <c r="B37" s="32" t="s">
        <v>29</v>
      </c>
      <c r="C37" s="12" t="s">
        <v>13</v>
      </c>
      <c r="D37" s="58">
        <v>27117.599999999999</v>
      </c>
      <c r="E37" s="59">
        <v>31099.1</v>
      </c>
      <c r="F37" s="59">
        <v>30831</v>
      </c>
      <c r="G37" s="60">
        <f t="shared" si="0"/>
        <v>113.69368970705374</v>
      </c>
      <c r="H37" s="61">
        <v>36054.800000000003</v>
      </c>
      <c r="I37" s="40">
        <f t="shared" si="1"/>
        <v>132.95719385196332</v>
      </c>
      <c r="J37" s="60">
        <f t="shared" si="2"/>
        <v>116.94333625247317</v>
      </c>
      <c r="K37" s="61">
        <v>36403.599999999999</v>
      </c>
      <c r="L37" s="62">
        <f t="shared" si="3"/>
        <v>100.96741626635011</v>
      </c>
      <c r="M37" s="63">
        <v>36403.599999999999</v>
      </c>
      <c r="N37" s="60">
        <f t="shared" si="4"/>
        <v>100</v>
      </c>
      <c r="P37" s="46"/>
      <c r="Q37" s="46"/>
      <c r="R37" s="44"/>
      <c r="S37" s="45"/>
      <c r="T37" s="44"/>
    </row>
    <row r="38" spans="1:20" ht="29.25" customHeight="1" x14ac:dyDescent="0.2">
      <c r="A38" s="15" t="s">
        <v>45</v>
      </c>
      <c r="B38" s="18" t="s">
        <v>26</v>
      </c>
      <c r="C38" s="17" t="s">
        <v>7</v>
      </c>
      <c r="D38" s="53">
        <v>981</v>
      </c>
      <c r="E38" s="54">
        <v>986.3</v>
      </c>
      <c r="F38" s="54">
        <v>986</v>
      </c>
      <c r="G38" s="55">
        <f t="shared" si="0"/>
        <v>100.50968399592253</v>
      </c>
      <c r="H38" s="56">
        <v>986.3</v>
      </c>
      <c r="I38" s="39">
        <f t="shared" si="1"/>
        <v>100.54026503567788</v>
      </c>
      <c r="J38" s="55">
        <f t="shared" si="2"/>
        <v>100.03042596348884</v>
      </c>
      <c r="K38" s="56">
        <v>986.3</v>
      </c>
      <c r="L38" s="57">
        <f t="shared" si="3"/>
        <v>100</v>
      </c>
      <c r="M38" s="70">
        <v>986.3</v>
      </c>
      <c r="N38" s="55">
        <f t="shared" si="4"/>
        <v>100</v>
      </c>
      <c r="P38" s="43"/>
      <c r="Q38" s="43"/>
      <c r="R38" s="44"/>
      <c r="S38" s="45"/>
      <c r="T38" s="44"/>
    </row>
    <row r="39" spans="1:20" s="20" customFormat="1" x14ac:dyDescent="0.2">
      <c r="A39" s="14" t="s">
        <v>46</v>
      </c>
      <c r="B39" s="32" t="s">
        <v>26</v>
      </c>
      <c r="C39" s="12" t="s">
        <v>26</v>
      </c>
      <c r="D39" s="58">
        <v>981</v>
      </c>
      <c r="E39" s="59">
        <v>986.3</v>
      </c>
      <c r="F39" s="59">
        <v>986</v>
      </c>
      <c r="G39" s="60">
        <f t="shared" si="0"/>
        <v>100.50968399592253</v>
      </c>
      <c r="H39" s="61">
        <v>986.3</v>
      </c>
      <c r="I39" s="40">
        <f t="shared" si="1"/>
        <v>100.54026503567788</v>
      </c>
      <c r="J39" s="60">
        <f t="shared" si="2"/>
        <v>100.03042596348884</v>
      </c>
      <c r="K39" s="61">
        <v>986.3</v>
      </c>
      <c r="L39" s="62">
        <f t="shared" si="3"/>
        <v>100</v>
      </c>
      <c r="M39" s="63">
        <v>986.3</v>
      </c>
      <c r="N39" s="60">
        <f t="shared" si="4"/>
        <v>100</v>
      </c>
      <c r="P39" s="46"/>
      <c r="Q39" s="46"/>
      <c r="R39" s="44"/>
      <c r="S39" s="45"/>
      <c r="T39" s="44"/>
    </row>
    <row r="40" spans="1:20" ht="27" customHeight="1" x14ac:dyDescent="0.2">
      <c r="A40" s="15" t="s">
        <v>47</v>
      </c>
      <c r="B40" s="18" t="s">
        <v>48</v>
      </c>
      <c r="C40" s="17" t="s">
        <v>7</v>
      </c>
      <c r="D40" s="53">
        <v>124310.39999999999</v>
      </c>
      <c r="E40" s="54">
        <v>119632.3</v>
      </c>
      <c r="F40" s="54">
        <v>109693</v>
      </c>
      <c r="G40" s="55">
        <f t="shared" si="0"/>
        <v>88.24120910237599</v>
      </c>
      <c r="H40" s="56">
        <f>SUM(H41:H44)</f>
        <v>120018.4</v>
      </c>
      <c r="I40" s="39">
        <f t="shared" si="1"/>
        <v>96.547352433907392</v>
      </c>
      <c r="J40" s="55">
        <f t="shared" si="2"/>
        <v>109.41299809468244</v>
      </c>
      <c r="K40" s="56">
        <f>SUM(K41:K44)</f>
        <v>123133.1</v>
      </c>
      <c r="L40" s="57">
        <f t="shared" si="3"/>
        <v>102.5951854049046</v>
      </c>
      <c r="M40" s="56">
        <f>SUM(M41:M44)</f>
        <v>106195.9</v>
      </c>
      <c r="N40" s="55">
        <f t="shared" si="4"/>
        <v>86.244803387553787</v>
      </c>
      <c r="O40" s="19"/>
      <c r="P40" s="43"/>
      <c r="Q40" s="43"/>
      <c r="R40" s="44"/>
      <c r="S40" s="45"/>
      <c r="T40" s="44"/>
    </row>
    <row r="41" spans="1:20" s="20" customFormat="1" x14ac:dyDescent="0.2">
      <c r="A41" s="14" t="s">
        <v>49</v>
      </c>
      <c r="B41" s="32" t="s">
        <v>48</v>
      </c>
      <c r="C41" s="12" t="s">
        <v>6</v>
      </c>
      <c r="D41" s="58">
        <v>2259.6999999999998</v>
      </c>
      <c r="E41" s="59">
        <v>2275</v>
      </c>
      <c r="F41" s="59">
        <v>2275</v>
      </c>
      <c r="G41" s="60">
        <f t="shared" si="0"/>
        <v>100.67708102845512</v>
      </c>
      <c r="H41" s="61">
        <v>2500</v>
      </c>
      <c r="I41" s="40">
        <f t="shared" si="1"/>
        <v>110.6341549763243</v>
      </c>
      <c r="J41" s="60">
        <f t="shared" si="2"/>
        <v>109.8901098901099</v>
      </c>
      <c r="K41" s="61">
        <v>2500</v>
      </c>
      <c r="L41" s="62">
        <f t="shared" si="3"/>
        <v>100</v>
      </c>
      <c r="M41" s="63">
        <v>2500</v>
      </c>
      <c r="N41" s="60">
        <f t="shared" si="4"/>
        <v>100</v>
      </c>
      <c r="O41" s="31"/>
      <c r="P41" s="46"/>
      <c r="Q41" s="46"/>
      <c r="R41" s="44"/>
      <c r="S41" s="45"/>
      <c r="T41" s="44"/>
    </row>
    <row r="42" spans="1:20" s="20" customFormat="1" x14ac:dyDescent="0.2">
      <c r="A42" s="14" t="s">
        <v>50</v>
      </c>
      <c r="B42" s="32" t="s">
        <v>48</v>
      </c>
      <c r="C42" s="12" t="s">
        <v>11</v>
      </c>
      <c r="D42" s="58">
        <v>18242.5</v>
      </c>
      <c r="E42" s="59">
        <v>8259.9</v>
      </c>
      <c r="F42" s="59">
        <v>8260</v>
      </c>
      <c r="G42" s="60">
        <f t="shared" si="0"/>
        <v>45.278881732218714</v>
      </c>
      <c r="H42" s="61">
        <v>10577.7</v>
      </c>
      <c r="I42" s="40">
        <f t="shared" si="1"/>
        <v>57.983828970809924</v>
      </c>
      <c r="J42" s="60">
        <f t="shared" si="2"/>
        <v>128.05932203389833</v>
      </c>
      <c r="K42" s="61">
        <v>10753</v>
      </c>
      <c r="L42" s="62">
        <f t="shared" si="3"/>
        <v>101.65726008489557</v>
      </c>
      <c r="M42" s="63">
        <v>8114.7</v>
      </c>
      <c r="N42" s="60">
        <f t="shared" si="4"/>
        <v>75.464521528875665</v>
      </c>
      <c r="P42" s="46"/>
      <c r="Q42" s="46"/>
      <c r="R42" s="44"/>
      <c r="S42" s="45"/>
      <c r="T42" s="44"/>
    </row>
    <row r="43" spans="1:20" s="20" customFormat="1" x14ac:dyDescent="0.2">
      <c r="A43" s="14" t="s">
        <v>51</v>
      </c>
      <c r="B43" s="32" t="s">
        <v>48</v>
      </c>
      <c r="C43" s="12" t="s">
        <v>13</v>
      </c>
      <c r="D43" s="58">
        <v>98441</v>
      </c>
      <c r="E43" s="59">
        <v>103436.7</v>
      </c>
      <c r="F43" s="59">
        <v>93497</v>
      </c>
      <c r="G43" s="60">
        <f t="shared" si="0"/>
        <v>94.977702380105853</v>
      </c>
      <c r="H43" s="61">
        <v>99678.7</v>
      </c>
      <c r="I43" s="40">
        <f t="shared" si="1"/>
        <v>101.25730132769881</v>
      </c>
      <c r="J43" s="60">
        <f t="shared" si="2"/>
        <v>106.61165598896221</v>
      </c>
      <c r="K43" s="61">
        <v>102618.1</v>
      </c>
      <c r="L43" s="62">
        <f t="shared" si="3"/>
        <v>102.94887473452204</v>
      </c>
      <c r="M43" s="63">
        <v>88319.2</v>
      </c>
      <c r="N43" s="60">
        <f t="shared" si="4"/>
        <v>86.065908450848326</v>
      </c>
      <c r="P43" s="46"/>
      <c r="Q43" s="46"/>
      <c r="R43" s="44"/>
      <c r="S43" s="45"/>
      <c r="T43" s="44"/>
    </row>
    <row r="44" spans="1:20" s="20" customFormat="1" x14ac:dyDescent="0.2">
      <c r="A44" s="14" t="s">
        <v>52</v>
      </c>
      <c r="B44" s="32" t="s">
        <v>48</v>
      </c>
      <c r="C44" s="12" t="s">
        <v>17</v>
      </c>
      <c r="D44" s="58">
        <v>5367.1</v>
      </c>
      <c r="E44" s="59">
        <v>5660.7</v>
      </c>
      <c r="F44" s="59">
        <v>5661</v>
      </c>
      <c r="G44" s="60">
        <f t="shared" si="0"/>
        <v>105.47595535764191</v>
      </c>
      <c r="H44" s="61">
        <v>7262</v>
      </c>
      <c r="I44" s="40">
        <f t="shared" si="1"/>
        <v>135.3058448696689</v>
      </c>
      <c r="J44" s="60">
        <f t="shared" si="2"/>
        <v>128.28122239886946</v>
      </c>
      <c r="K44" s="61">
        <v>7262</v>
      </c>
      <c r="L44" s="62">
        <f t="shared" si="3"/>
        <v>100</v>
      </c>
      <c r="M44" s="63">
        <v>7262</v>
      </c>
      <c r="N44" s="60">
        <f t="shared" si="4"/>
        <v>100</v>
      </c>
      <c r="P44" s="46"/>
      <c r="Q44" s="46"/>
      <c r="R44" s="44"/>
      <c r="S44" s="45"/>
      <c r="T44" s="44"/>
    </row>
    <row r="45" spans="1:20" ht="29.25" customHeight="1" x14ac:dyDescent="0.2">
      <c r="A45" s="15" t="s">
        <v>53</v>
      </c>
      <c r="B45" s="18" t="s">
        <v>21</v>
      </c>
      <c r="C45" s="17" t="s">
        <v>7</v>
      </c>
      <c r="D45" s="53">
        <v>111737.9</v>
      </c>
      <c r="E45" s="54">
        <v>141532.29999999999</v>
      </c>
      <c r="F45" s="54">
        <v>141444</v>
      </c>
      <c r="G45" s="55">
        <f t="shared" si="0"/>
        <v>126.58551843197341</v>
      </c>
      <c r="H45" s="56">
        <f>SUM(H46:H49)</f>
        <v>134474</v>
      </c>
      <c r="I45" s="39">
        <f t="shared" si="1"/>
        <v>120.34770655256632</v>
      </c>
      <c r="J45" s="55">
        <f t="shared" si="2"/>
        <v>95.072254743926919</v>
      </c>
      <c r="K45" s="56">
        <f>SUM(K46:K49)</f>
        <v>133680.19999999998</v>
      </c>
      <c r="L45" s="57">
        <f t="shared" si="3"/>
        <v>99.40970001636002</v>
      </c>
      <c r="M45" s="56">
        <f>SUM(M46:M49)</f>
        <v>130787.3</v>
      </c>
      <c r="N45" s="55">
        <f t="shared" si="4"/>
        <v>97.835954763682295</v>
      </c>
      <c r="O45" s="19"/>
      <c r="P45" s="43"/>
      <c r="Q45" s="43"/>
      <c r="R45" s="44"/>
      <c r="S45" s="45"/>
      <c r="T45" s="44"/>
    </row>
    <row r="46" spans="1:20" s="20" customFormat="1" x14ac:dyDescent="0.2">
      <c r="A46" s="14" t="s">
        <v>54</v>
      </c>
      <c r="B46" s="32" t="s">
        <v>21</v>
      </c>
      <c r="C46" s="12" t="s">
        <v>6</v>
      </c>
      <c r="D46" s="58">
        <v>54544.5</v>
      </c>
      <c r="E46" s="59">
        <v>15714.5</v>
      </c>
      <c r="F46" s="59">
        <v>15715</v>
      </c>
      <c r="G46" s="60">
        <f t="shared" si="0"/>
        <v>28.81133753174014</v>
      </c>
      <c r="H46" s="61">
        <v>500</v>
      </c>
      <c r="I46" s="40">
        <f t="shared" si="1"/>
        <v>0.91668270861406731</v>
      </c>
      <c r="J46" s="60">
        <f t="shared" si="2"/>
        <v>3.1816735602927135</v>
      </c>
      <c r="K46" s="61">
        <v>500</v>
      </c>
      <c r="L46" s="62">
        <f t="shared" si="3"/>
        <v>100</v>
      </c>
      <c r="M46" s="63">
        <v>500</v>
      </c>
      <c r="N46" s="60">
        <f t="shared" si="4"/>
        <v>100</v>
      </c>
      <c r="O46" s="31"/>
      <c r="P46" s="46"/>
      <c r="Q46" s="46"/>
      <c r="R46" s="44"/>
      <c r="S46" s="45"/>
      <c r="T46" s="44"/>
    </row>
    <row r="47" spans="1:20" s="20" customFormat="1" x14ac:dyDescent="0.2">
      <c r="A47" s="14" t="s">
        <v>55</v>
      </c>
      <c r="B47" s="32" t="s">
        <v>21</v>
      </c>
      <c r="C47" s="12" t="s">
        <v>9</v>
      </c>
      <c r="D47" s="58">
        <v>47174.8</v>
      </c>
      <c r="E47" s="59">
        <v>65830.399999999994</v>
      </c>
      <c r="F47" s="59">
        <v>65830</v>
      </c>
      <c r="G47" s="60">
        <f t="shared" si="0"/>
        <v>139.54484173753784</v>
      </c>
      <c r="H47" s="61">
        <v>51965.7</v>
      </c>
      <c r="I47" s="40">
        <f t="shared" si="1"/>
        <v>110.15563394015449</v>
      </c>
      <c r="J47" s="60">
        <f t="shared" si="2"/>
        <v>78.939237429743272</v>
      </c>
      <c r="K47" s="61">
        <v>51536.9</v>
      </c>
      <c r="L47" s="62">
        <f t="shared" si="3"/>
        <v>99.174840327369793</v>
      </c>
      <c r="M47" s="63">
        <v>48644</v>
      </c>
      <c r="N47" s="60">
        <f t="shared" si="4"/>
        <v>94.386740374372536</v>
      </c>
      <c r="P47" s="46"/>
      <c r="Q47" s="46"/>
      <c r="R47" s="44"/>
      <c r="S47" s="45"/>
      <c r="T47" s="44"/>
    </row>
    <row r="48" spans="1:20" s="20" customFormat="1" x14ac:dyDescent="0.2">
      <c r="A48" s="14" t="s">
        <v>71</v>
      </c>
      <c r="B48" s="32">
        <v>11</v>
      </c>
      <c r="C48" s="12" t="s">
        <v>11</v>
      </c>
      <c r="D48" s="58">
        <v>0</v>
      </c>
      <c r="E48" s="59">
        <v>48605.2</v>
      </c>
      <c r="F48" s="59">
        <v>48605</v>
      </c>
      <c r="G48" s="60" t="s">
        <v>64</v>
      </c>
      <c r="H48" s="61">
        <v>69995.5</v>
      </c>
      <c r="I48" s="40" t="s">
        <v>64</v>
      </c>
      <c r="J48" s="60">
        <f t="shared" ref="J48" si="7">H48/F48*100</f>
        <v>144.00884682645818</v>
      </c>
      <c r="K48" s="61">
        <v>69313</v>
      </c>
      <c r="L48" s="62">
        <f t="shared" ref="L48" si="8">K48/H48*100</f>
        <v>99.02493731739898</v>
      </c>
      <c r="M48" s="63">
        <v>69313</v>
      </c>
      <c r="N48" s="60">
        <f t="shared" ref="N48" si="9">M48/K48*100</f>
        <v>100</v>
      </c>
      <c r="P48" s="46"/>
      <c r="Q48" s="46"/>
      <c r="R48" s="44"/>
      <c r="S48" s="45"/>
      <c r="T48" s="44"/>
    </row>
    <row r="49" spans="1:20" s="20" customFormat="1" x14ac:dyDescent="0.2">
      <c r="A49" s="14" t="s">
        <v>56</v>
      </c>
      <c r="B49" s="32" t="s">
        <v>21</v>
      </c>
      <c r="C49" s="12" t="s">
        <v>15</v>
      </c>
      <c r="D49" s="58">
        <v>10018.6</v>
      </c>
      <c r="E49" s="59">
        <v>11382.2</v>
      </c>
      <c r="F49" s="59">
        <v>11294</v>
      </c>
      <c r="G49" s="60">
        <f t="shared" si="0"/>
        <v>112.73032160182062</v>
      </c>
      <c r="H49" s="61">
        <v>12012.8</v>
      </c>
      <c r="I49" s="40">
        <f t="shared" si="1"/>
        <v>119.90497674325754</v>
      </c>
      <c r="J49" s="60">
        <f t="shared" si="2"/>
        <v>106.36444129626351</v>
      </c>
      <c r="K49" s="61">
        <v>12330.3</v>
      </c>
      <c r="L49" s="62">
        <f t="shared" si="3"/>
        <v>102.64301411827384</v>
      </c>
      <c r="M49" s="63">
        <v>12330.3</v>
      </c>
      <c r="N49" s="60">
        <f t="shared" si="4"/>
        <v>100</v>
      </c>
      <c r="P49" s="46"/>
      <c r="Q49" s="46"/>
      <c r="R49" s="44"/>
      <c r="S49" s="45"/>
      <c r="T49" s="44"/>
    </row>
    <row r="50" spans="1:20" ht="38.25" customHeight="1" x14ac:dyDescent="0.2">
      <c r="A50" s="15" t="s">
        <v>57</v>
      </c>
      <c r="B50" s="18" t="s">
        <v>23</v>
      </c>
      <c r="C50" s="17" t="s">
        <v>7</v>
      </c>
      <c r="D50" s="53">
        <v>11369.7</v>
      </c>
      <c r="E50" s="54">
        <v>14172.3</v>
      </c>
      <c r="F50" s="54">
        <v>14172</v>
      </c>
      <c r="G50" s="55">
        <f t="shared" si="0"/>
        <v>124.64708831367581</v>
      </c>
      <c r="H50" s="56">
        <f>SUM(H51)</f>
        <v>19221</v>
      </c>
      <c r="I50" s="39">
        <f t="shared" si="1"/>
        <v>169.0545924694583</v>
      </c>
      <c r="J50" s="55">
        <f t="shared" si="2"/>
        <v>135.62658763759526</v>
      </c>
      <c r="K50" s="56">
        <f>SUM(K51)</f>
        <v>21187</v>
      </c>
      <c r="L50" s="57">
        <f t="shared" si="3"/>
        <v>110.2283960251808</v>
      </c>
      <c r="M50" s="56">
        <f>SUM(M51)</f>
        <v>24170</v>
      </c>
      <c r="N50" s="55">
        <f t="shared" si="4"/>
        <v>114.07938830414876</v>
      </c>
      <c r="P50" s="43"/>
      <c r="Q50" s="43"/>
      <c r="R50" s="44"/>
      <c r="S50" s="45"/>
      <c r="T50" s="44"/>
    </row>
    <row r="51" spans="1:20" s="20" customFormat="1" ht="31.5" x14ac:dyDescent="0.2">
      <c r="A51" s="14" t="s">
        <v>58</v>
      </c>
      <c r="B51" s="32" t="s">
        <v>23</v>
      </c>
      <c r="C51" s="12" t="s">
        <v>6</v>
      </c>
      <c r="D51" s="58">
        <v>11369.7</v>
      </c>
      <c r="E51" s="59">
        <v>14172.3</v>
      </c>
      <c r="F51" s="59">
        <v>14172</v>
      </c>
      <c r="G51" s="60">
        <f t="shared" si="0"/>
        <v>124.64708831367581</v>
      </c>
      <c r="H51" s="61">
        <v>19221</v>
      </c>
      <c r="I51" s="40">
        <f t="shared" si="1"/>
        <v>169.0545924694583</v>
      </c>
      <c r="J51" s="60">
        <f t="shared" si="2"/>
        <v>135.62658763759526</v>
      </c>
      <c r="K51" s="61">
        <v>21187</v>
      </c>
      <c r="L51" s="62">
        <f t="shared" si="3"/>
        <v>110.2283960251808</v>
      </c>
      <c r="M51" s="63">
        <v>24170</v>
      </c>
      <c r="N51" s="60">
        <f t="shared" si="4"/>
        <v>114.07938830414876</v>
      </c>
      <c r="P51" s="46"/>
      <c r="Q51" s="46"/>
      <c r="R51" s="44"/>
      <c r="S51" s="45"/>
      <c r="T51" s="44"/>
    </row>
    <row r="52" spans="1:20" ht="24.75" customHeight="1" x14ac:dyDescent="0.25">
      <c r="A52" s="15" t="s">
        <v>59</v>
      </c>
      <c r="B52" s="13"/>
      <c r="C52" s="12"/>
      <c r="D52" s="53">
        <f>D50+D45+D40+D38+D35+D29+D24+D19+D16+D7</f>
        <v>2455916</v>
      </c>
      <c r="E52" s="53">
        <f>E50+E45+E40+E38+E35+E29+E24+E19+E16+E7</f>
        <v>3153810.9000000004</v>
      </c>
      <c r="F52" s="54">
        <f>F7+F16+F19+F24+F29+F35+F38+F40+F45+F50</f>
        <v>2719172</v>
      </c>
      <c r="G52" s="55">
        <f t="shared" si="0"/>
        <v>110.71925912775518</v>
      </c>
      <c r="H52" s="56">
        <f>H50+H45+H40+H38+H35+H29+H24+H19+H16+H7</f>
        <v>2388690</v>
      </c>
      <c r="I52" s="39">
        <f t="shared" si="1"/>
        <v>97.262691394982568</v>
      </c>
      <c r="J52" s="55">
        <f t="shared" si="2"/>
        <v>87.846226719015945</v>
      </c>
      <c r="K52" s="56">
        <f>K50+K45+K40+K35+K38+K29+K24+K19+K16+K7</f>
        <v>2430471.6999999997</v>
      </c>
      <c r="L52" s="57">
        <f t="shared" si="3"/>
        <v>101.74914702200786</v>
      </c>
      <c r="M52" s="70">
        <f>M7+M16+M19+M24+M29+M35+M38+M40+M45+M50</f>
        <v>2389560.5999999996</v>
      </c>
      <c r="N52" s="55">
        <f t="shared" si="4"/>
        <v>98.316742383793226</v>
      </c>
      <c r="O52" s="19"/>
      <c r="P52" s="43"/>
      <c r="Q52" s="43"/>
      <c r="R52" s="48"/>
      <c r="S52" s="48"/>
      <c r="T52" s="48"/>
    </row>
    <row r="53" spans="1:20" x14ac:dyDescent="0.2">
      <c r="D53" s="16"/>
      <c r="E53" s="23"/>
      <c r="F53" s="21"/>
      <c r="G53" s="21"/>
      <c r="H53" s="24"/>
      <c r="I53" s="26"/>
      <c r="J53" s="21"/>
      <c r="K53" s="37"/>
      <c r="L53" s="21"/>
      <c r="M53" s="26"/>
      <c r="N53" s="21"/>
      <c r="P53" s="9"/>
      <c r="Q53" s="9"/>
      <c r="R53" s="9"/>
      <c r="S53" s="9"/>
      <c r="T53" s="9"/>
    </row>
    <row r="54" spans="1:20" x14ac:dyDescent="0.2">
      <c r="D54" s="22"/>
      <c r="E54" s="23"/>
      <c r="P54" s="9"/>
      <c r="Q54" s="9"/>
      <c r="R54" s="9"/>
      <c r="S54" s="9"/>
      <c r="T54" s="9"/>
    </row>
    <row r="55" spans="1:20" x14ac:dyDescent="0.2">
      <c r="D55" s="22"/>
      <c r="E55" s="30"/>
    </row>
    <row r="56" spans="1:20" x14ac:dyDescent="0.2">
      <c r="E56" s="10"/>
    </row>
    <row r="57" spans="1:20" x14ac:dyDescent="0.2">
      <c r="E57" s="10"/>
    </row>
    <row r="58" spans="1:20" x14ac:dyDescent="0.2">
      <c r="E58" s="30"/>
    </row>
  </sheetData>
  <mergeCells count="9">
    <mergeCell ref="A1:N1"/>
    <mergeCell ref="E4:G4"/>
    <mergeCell ref="H4:J4"/>
    <mergeCell ref="K4:L4"/>
    <mergeCell ref="M4:N4"/>
    <mergeCell ref="A4:A5"/>
    <mergeCell ref="C4:C5"/>
    <mergeCell ref="D4:D5"/>
    <mergeCell ref="B4:B5"/>
  </mergeCells>
  <printOptions horizontalCentered="1"/>
  <pageMargins left="0.19685039370078741" right="0.19685039370078741" top="0.78740157480314965" bottom="0.39370078740157483" header="0.31496062992125984" footer="0.31496062992125984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 РзПр</vt:lpstr>
      <vt:lpstr>'по РзПр'!Заголовки_для_печати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2023-11-10T00:35:09Z</cp:lastPrinted>
  <dcterms:created xsi:type="dcterms:W3CDTF">2017-07-26T04:34:20Z</dcterms:created>
  <dcterms:modified xsi:type="dcterms:W3CDTF">2023-11-10T00:35:12Z</dcterms:modified>
</cp:coreProperties>
</file>