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50" windowHeight="8160" tabRatio="883" activeTab="0"/>
  </bookViews>
  <sheets>
    <sheet name="на 01.01.2018" sheetId="1" r:id="rId1"/>
  </sheets>
  <definedNames>
    <definedName name="_xlnm.Print_Titles" localSheetId="0">'на 01.01.2018'!$9:$10</definedName>
  </definedNames>
  <calcPr fullCalcOnLoad="1"/>
</workbook>
</file>

<file path=xl/sharedStrings.xml><?xml version="1.0" encoding="utf-8"?>
<sst xmlns="http://schemas.openxmlformats.org/spreadsheetml/2006/main" count="140" uniqueCount="139">
  <si>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</si>
  <si>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</si>
  <si>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</si>
  <si>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</si>
  <si>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</si>
  <si>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</si>
  <si>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</si>
  <si>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</si>
  <si>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</si>
  <si>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</si>
  <si>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</si>
  <si>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</si>
  <si>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</si>
  <si>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</si>
  <si>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</si>
  <si>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</si>
  <si>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00011600000000000000</t>
  </si>
  <si>
    <t>00011200000000000000</t>
  </si>
  <si>
    <t>ШТРАФЫ, САНКЦИИ, ВОЗМЕЩЕНИЕ УЩЕРБА</t>
  </si>
  <si>
    <t>ЗАДОЛЖЕННОСТЬ И ПЕРЕРАСЧЕТЫ ПО ОТМЕНЕННЫМ НАЛОГАМ, СБОРАМ И ИНЫМ ОБЯЗАТЕЛЬНЫМ ПЛАТЕЖАМ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</si>
  <si>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</si>
  <si>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</si>
  <si>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</si>
  <si>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</si>
  <si>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</si>
  <si>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</si>
  <si>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</si>
  <si>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</si>
  <si>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</si>
  <si>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</t>
  </si>
  <si>
    <t>00010803010010000110</t>
  </si>
  <si>
    <t>Государственная пошлина за выдачу разрешения на установку рекламной конструкции</t>
  </si>
  <si>
    <t>00010900000000000000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</si>
  <si>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</si>
  <si>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</si>
  <si>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</si>
  <si>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</si>
  <si>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</si>
  <si>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00011300000000000000</t>
  </si>
  <si>
    <t>00011406012040000430</t>
  </si>
  <si>
    <t>00011406024040000430</t>
  </si>
  <si>
    <t>00020200000000000000</t>
  </si>
  <si>
    <t>БЕЗВОЗМЕЗДНЫЕ ПОСТУПЛЕНИЯ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</si>
  <si>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</si>
  <si>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</si>
  <si>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00010904010010000110</t>
  </si>
  <si>
    <t>Налог на имущество предприятий</t>
  </si>
  <si>
    <t>Прочие местные налоги и сборы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</si>
  <si>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</si>
  <si>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</si>
  <si>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</si>
  <si>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00010807150011000110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</si>
  <si>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</si>
  <si>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00020000000000000000</t>
  </si>
  <si>
    <t>БЕЗВОЗМЕЗДНЫЕ ПОСТУПЛЕНИЯ ОТ ДРУГИХ БЮДЖЕТОВ БЮДЖЕТНОЙ СИСТЕМЫ РОССИЙСКОЙ ФЕДЕРАЦИИ</t>
  </si>
  <si>
    <t>00011105012040000120</t>
  </si>
  <si>
    <t>ДОХОДЫ ОТ ОКАЗАНИЯ ПЛАТНЫХ УСЛУГ (РАБОТ) И КОМПЕНСАЦИИ ЗАТРАТ ГОСУДАРСТВА</t>
  </si>
  <si>
    <t>00011302994040000130</t>
  </si>
  <si>
    <t>Прочие доходы от компенсации затрат бюджетов городских округов</t>
  </si>
  <si>
    <t>00011402043040000410</t>
  </si>
  <si>
    <t>Субвенции  бюджетам  субъектов РФ и муниципальных образований</t>
  </si>
  <si>
    <t>Единый сельскохозяйственный налог</t>
  </si>
  <si>
    <t>00011301994040000130</t>
  </si>
  <si>
    <t>Прочие доходы от  оказания  платных услуг (работ)   получателями средств  бюджетов городских округов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</si>
  <si>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</si>
  <si>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</si>
  <si>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</si>
  <si>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выбросы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</si>
  <si>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</si>
  <si>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</si>
  <si>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00010502010020000110</t>
  </si>
  <si>
    <t>00010503010010000110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</si>
  <si>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</si>
  <si>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</si>
  <si>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</si>
  <si>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00010504010020000110</t>
  </si>
  <si>
    <t>Налог, взимаемый  в связи  с применением  патентной системы налогообложения, зачисляемый в бюджеты городских округов</t>
  </si>
  <si>
    <t>ИТОГО ДОХОДОВ:</t>
  </si>
  <si>
    <t xml:space="preserve">Дотации  бюджетам  субъектов Российской Федерации и муниципальных образований </t>
  </si>
  <si>
    <t>00010300000000000000</t>
  </si>
  <si>
    <t>НАЛОГИ НА ТОВАРЫ (РАБОТЫ, УСЛУГИ), РЕАЛИЗУЕМЫЕ  НА ТЕРРИТОРИИ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</si>
  <si>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</si>
  <si>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</si>
  <si>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</si>
  <si>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</si>
  <si>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</si>
  <si>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</si>
  <si>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</si>
  <si>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</si>
  <si>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ДОХОДОВ:</t>
  </si>
  <si>
    <t>Плановые назначения на 2017 год</t>
  </si>
  <si>
    <t>Субсидии бюджетам субъектов РФ и муниципальных образований</t>
  </si>
  <si>
    <t>00020200000000000151</t>
  </si>
  <si>
    <t>00011105324040000120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</si>
  <si>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</si>
  <si>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</si>
  <si>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</si>
  <si>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00020230000000000151</t>
  </si>
  <si>
    <t>00020210000000000151</t>
  </si>
  <si>
    <t>00020704050040000180</t>
  </si>
  <si>
    <t>Прочие безвозмездные поступления в бюджеты городских округов</t>
  </si>
  <si>
    <t>Доходы от перечисления 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</si>
  <si>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0001110701404000120</t>
  </si>
  <si>
    <t>00011201020010000120</t>
  </si>
  <si>
    <t>Плата за выбросы загрязняющих веществ в атмосферный воздух передвижными объектами</t>
  </si>
  <si>
    <t>00021960010040000151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</si>
  <si>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</si>
  <si>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Исполнено на 01.01.2018</t>
  </si>
  <si>
    <t xml:space="preserve"> о бюджете значениями и с уточненными значениями с учетом внесенных изменений</t>
  </si>
  <si>
    <t>Первоначальный  план (Решение  Белогорского городского Совета народных депутатов от 01.12.2016 № 51/137</t>
  </si>
  <si>
    <t>Причины отклонений фактического исполнения от первоночального плана</t>
  </si>
  <si>
    <t>(тыс.руб.)</t>
  </si>
  <si>
    <t>Письмо Администратора доходов УФК по Амурской области, уточнение показателей по исполнению</t>
  </si>
  <si>
    <t>Процент исполнения  от первоначального плана</t>
  </si>
  <si>
    <t>Процент исполнения от утвержденного плана  с учетом изменений плана</t>
  </si>
  <si>
    <t>Фактическое поступление</t>
  </si>
  <si>
    <t>Отсутствие заявок на участие в аукционах по продаже земельных участков</t>
  </si>
  <si>
    <t>Наличие  заявок на участие в аукционах по продаже земельных участков</t>
  </si>
  <si>
    <t>Наличие  заявок на участие в аукционах по приватизации муниципального имущества</t>
  </si>
  <si>
    <t>Увеличение количества договоров на размещение нестационарных торговых объектов</t>
  </si>
  <si>
    <t>Увеличение платежей от  населения по оплате за найм жилых помещений</t>
  </si>
  <si>
    <t>Перечисление платежей по результатам работы за 2016 год</t>
  </si>
  <si>
    <t>Дополнительные поступления доходов от должников</t>
  </si>
  <si>
    <t>Увеличение количества заявок на установку и эксплуатацию рекламных конструкций</t>
  </si>
  <si>
    <t>Снижение количества выданных патентов</t>
  </si>
  <si>
    <t>Несвоевременное перечисление плательщиками причитающейся к уплате суммы платежа</t>
  </si>
  <si>
    <t>Увеличение количества заявок на оказание  платных услуг</t>
  </si>
  <si>
    <t>Плановые показатели уточнены ГАД (ИФНС № по Амурской области) по факту поступлений</t>
  </si>
  <si>
    <t>Снижение количества налогоплательщиков, в связи с переходом на иные режимы налогообложения (УСН)</t>
  </si>
  <si>
    <t>Возврат суммы авансовых платежей, в связи с перекращением деятельности плательщика на территории города</t>
  </si>
  <si>
    <t>Снижение количества получателей разрешений</t>
  </si>
  <si>
    <t>Уточнение плановых показателей в соотвествии с письмом ГАД (ИФНС № по Амурской области)</t>
  </si>
  <si>
    <t>Уточнение плановых показателей в соотвествии с письмом ГАД (ИФНС № по Амурской области)по факту исполнения</t>
  </si>
  <si>
    <t>Снижение количества дел рассматириваемых в судебном порядке</t>
  </si>
  <si>
    <t>Дополнительные поступления арендной платы за земельные участки, взысеканные по претензионной работе</t>
  </si>
  <si>
    <t>отсутствие заключенных соглашений</t>
  </si>
  <si>
    <t>возмещение расходов бюджету взысканных по испол.листам</t>
  </si>
  <si>
    <t>увеличение количества заявок</t>
  </si>
  <si>
    <t>Сведения о фактических поступлениях доходов по видам доходов в сравнении с первоначальным утвержденным решением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</si>
</sst>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_-* #,##0.0_р_._-;\-* #,##0.0_р_._-;_-* &quot;-&quot;??_р_._-;_-@_-"/>
    <numFmt numFmtId="189" formatCode="#,##0.0"/>
    <numFmt numFmtId="190" formatCode="0.0%"/>
    <numFmt numFmtId="191" formatCode="#,##0.00_ ;\-#,##0.00\ "/>
    <numFmt numFmtId="192" formatCode="#,##0.0_ ;\-#,##0.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top"/>
    </xf>
    <xf numFmtId="49" fontId="1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43" fontId="3" fillId="0" borderId="0" xfId="60" applyFont="1" applyBorder="1" applyAlignment="1">
      <alignment horizontal="center"/>
    </xf>
    <xf numFmtId="43" fontId="3" fillId="0" borderId="0" xfId="60" applyFont="1" applyFill="1" applyBorder="1" applyAlignment="1">
      <alignment horizontal="center"/>
    </xf>
    <xf numFmtId="43" fontId="3" fillId="0" borderId="0" xfId="60" applyFont="1" applyFill="1" applyBorder="1" applyAlignment="1">
      <alignment horizontal="center" wrapText="1"/>
    </xf>
    <xf numFmtId="43" fontId="0" fillId="0" borderId="0" xfId="60" applyFont="1" applyAlignment="1">
      <alignment vertical="top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3" fontId="3" fillId="0" borderId="10" xfId="60" applyFont="1" applyBorder="1" applyAlignment="1">
      <alignment horizontal="center" vertical="center"/>
    </xf>
    <xf numFmtId="43" fontId="3" fillId="0" borderId="11" xfId="60" applyFont="1" applyBorder="1" applyAlignment="1">
      <alignment horizontal="center" vertical="center"/>
    </xf>
    <xf numFmtId="192" fontId="3" fillId="0" borderId="10" xfId="60" applyNumberFormat="1" applyFont="1" applyBorder="1" applyAlignment="1">
      <alignment horizontal="center" vertical="center"/>
    </xf>
    <xf numFmtId="43" fontId="6" fillId="0" borderId="12" xfId="60" applyFont="1" applyBorder="1" applyAlignment="1">
      <alignment horizontal="center" vertical="center" wrapText="1"/>
    </xf>
    <xf numFmtId="192" fontId="5" fillId="0" borderId="10" xfId="60" applyNumberFormat="1" applyFont="1" applyBorder="1" applyAlignment="1">
      <alignment horizontal="center" vertical="center"/>
    </xf>
    <xf numFmtId="43" fontId="5" fillId="0" borderId="12" xfId="60" applyFont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/>
    </xf>
    <xf numFmtId="191" fontId="5" fillId="0" borderId="10" xfId="60" applyNumberFormat="1" applyFont="1" applyFill="1" applyBorder="1" applyAlignment="1">
      <alignment horizontal="center" vertical="center"/>
    </xf>
    <xf numFmtId="43" fontId="5" fillId="0" borderId="12" xfId="60" applyFont="1" applyFill="1" applyBorder="1" applyAlignment="1">
      <alignment horizontal="center" vertical="center" wrapText="1"/>
    </xf>
    <xf numFmtId="191" fontId="5" fillId="0" borderId="12" xfId="60" applyNumberFormat="1" applyFont="1" applyFill="1" applyBorder="1" applyAlignment="1">
      <alignment horizontal="center" vertical="center" wrapText="1"/>
    </xf>
    <xf numFmtId="43" fontId="3" fillId="0" borderId="10" xfId="60" applyFont="1" applyFill="1" applyBorder="1" applyAlignment="1">
      <alignment horizontal="center" vertical="center"/>
    </xf>
    <xf numFmtId="191" fontId="3" fillId="0" borderId="10" xfId="60" applyNumberFormat="1" applyFont="1" applyFill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43" fontId="5" fillId="33" borderId="12" xfId="60" applyFont="1" applyFill="1" applyBorder="1" applyAlignment="1">
      <alignment horizontal="center" vertical="center" wrapText="1"/>
    </xf>
    <xf numFmtId="191" fontId="5" fillId="34" borderId="10" xfId="60" applyNumberFormat="1" applyFont="1" applyFill="1" applyBorder="1" applyAlignment="1">
      <alignment horizontal="center" vertical="center"/>
    </xf>
    <xf numFmtId="191" fontId="5" fillId="0" borderId="10" xfId="60" applyNumberFormat="1" applyFont="1" applyBorder="1" applyAlignment="1">
      <alignment horizontal="center" vertical="center"/>
    </xf>
    <xf numFmtId="43" fontId="5" fillId="0" borderId="12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 wrapText="1"/>
    </xf>
    <xf numFmtId="179" fontId="0" fillId="0" borderId="0" xfId="0" applyNumberFormat="1" applyAlignment="1">
      <alignment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92" fontId="3" fillId="0" borderId="11" xfId="60" applyNumberFormat="1" applyFont="1" applyBorder="1" applyAlignment="1">
      <alignment horizontal="center" vertical="center"/>
    </xf>
    <xf numFmtId="192" fontId="5" fillId="0" borderId="11" xfId="60" applyNumberFormat="1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43" fontId="3" fillId="0" borderId="10" xfId="60" applyFont="1" applyFill="1" applyBorder="1" applyAlignment="1">
      <alignment horizontal="center"/>
    </xf>
    <xf numFmtId="43" fontId="6" fillId="0" borderId="10" xfId="60" applyFont="1" applyFill="1" applyBorder="1" applyAlignment="1">
      <alignment horizontal="center" wrapText="1"/>
    </xf>
    <xf numFmtId="43" fontId="7" fillId="0" borderId="10" xfId="60" applyFont="1" applyFill="1" applyBorder="1" applyAlignment="1">
      <alignment wrapText="1"/>
    </xf>
    <xf numFmtId="2" fontId="7" fillId="0" borderId="10" xfId="60" applyNumberFormat="1" applyFont="1" applyFill="1" applyBorder="1" applyAlignment="1">
      <alignment horizontal="left" wrapText="1"/>
    </xf>
    <xf numFmtId="2" fontId="0" fillId="0" borderId="10" xfId="0" applyNumberFormat="1" applyFill="1" applyBorder="1" applyAlignment="1">
      <alignment vertical="top"/>
    </xf>
    <xf numFmtId="2" fontId="3" fillId="0" borderId="10" xfId="60" applyNumberFormat="1" applyFont="1" applyFill="1" applyBorder="1" applyAlignment="1">
      <alignment horizontal="center"/>
    </xf>
    <xf numFmtId="43" fontId="7" fillId="0" borderId="10" xfId="60" applyFont="1" applyFill="1" applyBorder="1" applyAlignment="1">
      <alignment horizontal="left" wrapText="1"/>
    </xf>
    <xf numFmtId="191" fontId="12" fillId="0" borderId="10" xfId="60" applyNumberFormat="1" applyFont="1" applyFill="1" applyBorder="1" applyAlignment="1">
      <alignment horizontal="center"/>
    </xf>
    <xf numFmtId="43" fontId="12" fillId="0" borderId="10" xfId="60" applyFont="1" applyFill="1" applyBorder="1" applyAlignment="1">
      <alignment horizontal="left"/>
    </xf>
    <xf numFmtId="43" fontId="7" fillId="0" borderId="10" xfId="60" applyFont="1" applyFill="1" applyBorder="1" applyAlignment="1">
      <alignment horizontal="left" vertical="center" wrapText="1"/>
    </xf>
    <xf numFmtId="2" fontId="3" fillId="0" borderId="10" xfId="6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vertical="top" wrapText="1"/>
    </xf>
    <xf numFmtId="43" fontId="3" fillId="0" borderId="10" xfId="60" applyFont="1" applyFill="1" applyBorder="1" applyAlignment="1">
      <alignment horizontal="center" wrapText="1"/>
    </xf>
    <xf numFmtId="0" fontId="0" fillId="0" borderId="10" xfId="0" applyFill="1" applyBorder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G9" sqref="G9"/>
    </sheetView>
  </sheetViews>
  <sheetFormatPr defaultColWidth="9.00390625" defaultRowHeight="12.75"/>
  <cols>
    <col min="1" max="1" width="18.125" style="4" customWidth="1"/>
    <col min="2" max="2" width="14.00390625" style="4" customWidth="1"/>
    <col min="3" max="3" width="9.125" style="4" customWidth="1"/>
    <col min="4" max="4" width="38.375" style="4" customWidth="1"/>
    <col min="5" max="5" width="16.75390625" style="4" customWidth="1"/>
    <col min="6" max="6" width="17.625" style="5" customWidth="1"/>
    <col min="7" max="8" width="17.375" style="4" customWidth="1"/>
    <col min="9" max="9" width="17.25390625" style="4" customWidth="1"/>
    <col min="10" max="10" width="22.125" style="4" customWidth="1"/>
    <col min="11" max="11" width="15.00390625" style="4" customWidth="1"/>
    <col min="12" max="12" width="14.875" style="4" customWidth="1"/>
    <col min="13" max="14" width="9.125" style="4" customWidth="1"/>
    <col min="15" max="15" width="12.375" style="4" customWidth="1"/>
    <col min="16" max="16384" width="9.125" style="4" customWidth="1"/>
  </cols>
  <sheetData>
    <row r="1" ht="12.75" hidden="1"/>
    <row r="2" spans="3:5" ht="15.75" customHeight="1" hidden="1">
      <c r="C2" s="5"/>
      <c r="D2" s="8"/>
      <c r="E2" s="8"/>
    </row>
    <row r="3" spans="3:5" ht="12.75" customHeight="1" hidden="1">
      <c r="C3" s="5"/>
      <c r="D3" s="9"/>
      <c r="E3" s="9"/>
    </row>
    <row r="4" spans="3:5" ht="12.75">
      <c r="C4" s="5"/>
      <c r="D4" s="9"/>
      <c r="E4" s="9"/>
    </row>
    <row r="5" spans="1:10" ht="15.75" customHeight="1">
      <c r="A5" s="117" t="s">
        <v>138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5.75" customHeight="1">
      <c r="A6" s="117" t="s">
        <v>108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9" ht="15.75" customHeight="1">
      <c r="A7" s="20"/>
      <c r="B7" s="21"/>
      <c r="C7" s="21"/>
      <c r="D7" s="21"/>
      <c r="E7" s="21"/>
      <c r="F7" s="21"/>
      <c r="G7" s="21"/>
      <c r="H7" s="21"/>
      <c r="I7" s="21"/>
    </row>
    <row r="8" spans="1:10" ht="12.75">
      <c r="A8" s="116"/>
      <c r="B8" s="116"/>
      <c r="C8" s="116"/>
      <c r="D8" s="116"/>
      <c r="E8" s="116"/>
      <c r="F8" s="116"/>
      <c r="G8" s="14"/>
      <c r="H8" s="14"/>
      <c r="I8" s="14"/>
      <c r="J8" s="64" t="s">
        <v>111</v>
      </c>
    </row>
    <row r="9" spans="1:12" ht="78.75">
      <c r="A9" s="6" t="s">
        <v>26</v>
      </c>
      <c r="B9" s="110" t="s">
        <v>0</v>
      </c>
      <c r="C9" s="111"/>
      <c r="D9" s="112"/>
      <c r="E9" s="43" t="s">
        <v>109</v>
      </c>
      <c r="F9" s="23" t="s">
        <v>90</v>
      </c>
      <c r="G9" s="23" t="s">
        <v>107</v>
      </c>
      <c r="H9" s="23" t="s">
        <v>113</v>
      </c>
      <c r="I9" s="23" t="s">
        <v>114</v>
      </c>
      <c r="J9" s="48" t="s">
        <v>110</v>
      </c>
      <c r="L9" s="22"/>
    </row>
    <row r="10" spans="1:10" ht="12.75">
      <c r="A10" s="11">
        <v>1</v>
      </c>
      <c r="B10" s="113">
        <v>2</v>
      </c>
      <c r="C10" s="114"/>
      <c r="D10" s="115"/>
      <c r="E10" s="44">
        <v>3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</row>
    <row r="11" spans="1:10" ht="22.5" customHeight="1">
      <c r="A11" s="2" t="s">
        <v>11</v>
      </c>
      <c r="B11" s="78" t="s">
        <v>1</v>
      </c>
      <c r="C11" s="79"/>
      <c r="D11" s="80"/>
      <c r="E11" s="24">
        <f>E12+E14+E19+E23+E26+E30</f>
        <v>462528.2</v>
      </c>
      <c r="F11" s="24">
        <f>F12+F14+F19+F23+F26+F30</f>
        <v>497822.2</v>
      </c>
      <c r="G11" s="25">
        <f>G12+G14+G19+G23+G26+G30</f>
        <v>497968.3</v>
      </c>
      <c r="H11" s="45">
        <f>G11/E11*100</f>
        <v>107.6622571337272</v>
      </c>
      <c r="I11" s="26">
        <f aca="true" t="shared" si="0" ref="I11:I17">G11/F11*100</f>
        <v>100.029347827397</v>
      </c>
      <c r="J11" s="50"/>
    </row>
    <row r="12" spans="1:10" ht="20.25" customHeight="1">
      <c r="A12" s="12" t="s">
        <v>10</v>
      </c>
      <c r="B12" s="86" t="s">
        <v>21</v>
      </c>
      <c r="C12" s="87"/>
      <c r="D12" s="88"/>
      <c r="E12" s="27">
        <f>E13</f>
        <v>289565</v>
      </c>
      <c r="F12" s="27">
        <f>F13</f>
        <v>337860</v>
      </c>
      <c r="G12" s="27">
        <f>G13</f>
        <v>336627</v>
      </c>
      <c r="H12" s="46">
        <f>G12/E12*100</f>
        <v>116.25265484433547</v>
      </c>
      <c r="I12" s="28">
        <f t="shared" si="0"/>
        <v>99.63505594033032</v>
      </c>
      <c r="J12" s="51"/>
    </row>
    <row r="13" spans="1:10" ht="48.75" customHeight="1">
      <c r="A13" s="2" t="s">
        <v>9</v>
      </c>
      <c r="B13" s="99" t="s">
        <v>5</v>
      </c>
      <c r="C13" s="100"/>
      <c r="D13" s="101"/>
      <c r="E13" s="29">
        <v>289565</v>
      </c>
      <c r="F13" s="29">
        <v>337860</v>
      </c>
      <c r="G13" s="29">
        <v>336627</v>
      </c>
      <c r="H13" s="46">
        <f aca="true" t="shared" si="1" ref="H13:H54">G13/E13*100</f>
        <v>116.25265484433547</v>
      </c>
      <c r="I13" s="28">
        <f t="shared" si="0"/>
        <v>99.63505594033032</v>
      </c>
      <c r="J13" s="52" t="s">
        <v>127</v>
      </c>
    </row>
    <row r="14" spans="1:10" ht="47.25" customHeight="1">
      <c r="A14" s="12" t="s">
        <v>79</v>
      </c>
      <c r="B14" s="86" t="s">
        <v>80</v>
      </c>
      <c r="C14" s="87"/>
      <c r="D14" s="88"/>
      <c r="E14" s="30">
        <f>E15+E16+E17+E18</f>
        <v>6451.2</v>
      </c>
      <c r="F14" s="30">
        <f>F15+F16+F17+F18</f>
        <v>5451.2</v>
      </c>
      <c r="G14" s="30">
        <f>G15+G16+G17+G18</f>
        <v>5571.6</v>
      </c>
      <c r="H14" s="46">
        <f t="shared" si="1"/>
        <v>86.36532738095238</v>
      </c>
      <c r="I14" s="28">
        <f t="shared" si="0"/>
        <v>102.2086879953038</v>
      </c>
      <c r="J14" s="53" t="s">
        <v>112</v>
      </c>
    </row>
    <row r="15" spans="1:10" ht="56.25" customHeight="1" hidden="1">
      <c r="A15" s="2" t="s">
        <v>81</v>
      </c>
      <c r="B15" s="99" t="s">
        <v>85</v>
      </c>
      <c r="C15" s="108"/>
      <c r="D15" s="109"/>
      <c r="E15" s="29">
        <v>1974.1</v>
      </c>
      <c r="F15" s="29">
        <v>1974.1</v>
      </c>
      <c r="G15" s="30">
        <v>2289.4</v>
      </c>
      <c r="H15" s="46">
        <f t="shared" si="1"/>
        <v>115.97183526670382</v>
      </c>
      <c r="I15" s="28">
        <f t="shared" si="0"/>
        <v>115.97183526670382</v>
      </c>
      <c r="J15" s="54"/>
    </row>
    <row r="16" spans="1:10" ht="66.75" customHeight="1" hidden="1">
      <c r="A16" s="2" t="s">
        <v>82</v>
      </c>
      <c r="B16" s="99" t="s">
        <v>86</v>
      </c>
      <c r="C16" s="108"/>
      <c r="D16" s="109"/>
      <c r="E16" s="29">
        <v>70.9</v>
      </c>
      <c r="F16" s="29">
        <v>70.9</v>
      </c>
      <c r="G16" s="30">
        <v>23.2</v>
      </c>
      <c r="H16" s="46">
        <f t="shared" si="1"/>
        <v>32.722143864598024</v>
      </c>
      <c r="I16" s="28">
        <f t="shared" si="0"/>
        <v>32.722143864598024</v>
      </c>
      <c r="J16" s="54"/>
    </row>
    <row r="17" spans="1:10" ht="60.75" customHeight="1" hidden="1">
      <c r="A17" s="2" t="s">
        <v>83</v>
      </c>
      <c r="B17" s="99" t="s">
        <v>87</v>
      </c>
      <c r="C17" s="108"/>
      <c r="D17" s="109"/>
      <c r="E17" s="29">
        <v>4322.3</v>
      </c>
      <c r="F17" s="29">
        <v>3322.3</v>
      </c>
      <c r="G17" s="30">
        <v>3702.4</v>
      </c>
      <c r="H17" s="46">
        <f t="shared" si="1"/>
        <v>85.65809869745274</v>
      </c>
      <c r="I17" s="28">
        <f t="shared" si="0"/>
        <v>111.4408692773079</v>
      </c>
      <c r="J17" s="54"/>
    </row>
    <row r="18" spans="1:10" ht="54.75" customHeight="1" hidden="1">
      <c r="A18" s="2" t="s">
        <v>84</v>
      </c>
      <c r="B18" s="99" t="s">
        <v>88</v>
      </c>
      <c r="C18" s="108"/>
      <c r="D18" s="109"/>
      <c r="E18" s="29">
        <v>83.9</v>
      </c>
      <c r="F18" s="29">
        <v>83.9</v>
      </c>
      <c r="G18" s="31">
        <v>-443.4</v>
      </c>
      <c r="H18" s="46">
        <f t="shared" si="1"/>
        <v>-528.4862932061978</v>
      </c>
      <c r="I18" s="28">
        <v>0</v>
      </c>
      <c r="J18" s="54"/>
    </row>
    <row r="19" spans="1:12" ht="18.75" customHeight="1">
      <c r="A19" s="13" t="s">
        <v>12</v>
      </c>
      <c r="B19" s="105" t="s">
        <v>6</v>
      </c>
      <c r="C19" s="106"/>
      <c r="D19" s="107"/>
      <c r="E19" s="30">
        <f>E20+E21+E22</f>
        <v>89340</v>
      </c>
      <c r="F19" s="30">
        <f>F20+F21+F22</f>
        <v>79352</v>
      </c>
      <c r="G19" s="31">
        <f>G20+G21+G22</f>
        <v>79958.7</v>
      </c>
      <c r="H19" s="46">
        <f t="shared" si="1"/>
        <v>89.49932840832774</v>
      </c>
      <c r="I19" s="28">
        <f>G19/F19*100</f>
        <v>100.76456800080653</v>
      </c>
      <c r="J19" s="55"/>
      <c r="K19" s="19"/>
      <c r="L19" s="19"/>
    </row>
    <row r="20" spans="1:10" ht="46.5" customHeight="1">
      <c r="A20" s="1" t="s">
        <v>70</v>
      </c>
      <c r="B20" s="99" t="s">
        <v>7</v>
      </c>
      <c r="C20" s="100"/>
      <c r="D20" s="101"/>
      <c r="E20" s="30">
        <v>83974</v>
      </c>
      <c r="F20" s="30">
        <v>78360</v>
      </c>
      <c r="G20" s="31">
        <v>79555.8</v>
      </c>
      <c r="H20" s="46">
        <f t="shared" si="1"/>
        <v>94.7386095696287</v>
      </c>
      <c r="I20" s="28">
        <f>G20/F20*100</f>
        <v>101.52603369065851</v>
      </c>
      <c r="J20" s="56" t="s">
        <v>128</v>
      </c>
    </row>
    <row r="21" spans="1:10" ht="62.25" customHeight="1">
      <c r="A21" s="1" t="s">
        <v>71</v>
      </c>
      <c r="B21" s="89" t="s">
        <v>61</v>
      </c>
      <c r="C21" s="90"/>
      <c r="D21" s="91"/>
      <c r="E21" s="30">
        <v>1582</v>
      </c>
      <c r="F21" s="31">
        <v>0</v>
      </c>
      <c r="G21" s="31">
        <v>-441.3</v>
      </c>
      <c r="H21" s="46">
        <f t="shared" si="1"/>
        <v>-27.895069532237677</v>
      </c>
      <c r="I21" s="28">
        <v>0</v>
      </c>
      <c r="J21" s="56" t="s">
        <v>129</v>
      </c>
    </row>
    <row r="22" spans="1:10" ht="44.25" customHeight="1">
      <c r="A22" s="1" t="s">
        <v>75</v>
      </c>
      <c r="B22" s="81" t="s">
        <v>76</v>
      </c>
      <c r="C22" s="65"/>
      <c r="D22" s="95"/>
      <c r="E22" s="30">
        <v>3784</v>
      </c>
      <c r="F22" s="30">
        <v>992</v>
      </c>
      <c r="G22" s="31">
        <v>844.2</v>
      </c>
      <c r="H22" s="46">
        <f t="shared" si="1"/>
        <v>22.30972515856237</v>
      </c>
      <c r="I22" s="28">
        <f aca="true" t="shared" si="2" ref="I22:I29">G22/F22*100</f>
        <v>85.10080645161291</v>
      </c>
      <c r="J22" s="56" t="s">
        <v>124</v>
      </c>
    </row>
    <row r="23" spans="1:10" ht="18" customHeight="1">
      <c r="A23" s="13" t="s">
        <v>13</v>
      </c>
      <c r="B23" s="105" t="s">
        <v>2</v>
      </c>
      <c r="C23" s="106"/>
      <c r="D23" s="107"/>
      <c r="E23" s="30">
        <f>E24+E25</f>
        <v>63333</v>
      </c>
      <c r="F23" s="30">
        <f>F24+F25</f>
        <v>62294</v>
      </c>
      <c r="G23" s="31">
        <f>G24+G25</f>
        <v>63070.7</v>
      </c>
      <c r="H23" s="46">
        <f t="shared" si="1"/>
        <v>99.58583992547328</v>
      </c>
      <c r="I23" s="28">
        <f t="shared" si="2"/>
        <v>101.24682955019743</v>
      </c>
      <c r="J23" s="57"/>
    </row>
    <row r="24" spans="1:10" ht="47.25" customHeight="1">
      <c r="A24" s="1" t="s">
        <v>25</v>
      </c>
      <c r="B24" s="99" t="s">
        <v>28</v>
      </c>
      <c r="C24" s="100"/>
      <c r="D24" s="101"/>
      <c r="E24" s="29">
        <v>29215</v>
      </c>
      <c r="F24" s="29">
        <v>19715</v>
      </c>
      <c r="G24" s="31">
        <v>19891.1</v>
      </c>
      <c r="H24" s="46">
        <f t="shared" si="1"/>
        <v>68.0852301899709</v>
      </c>
      <c r="I24" s="28">
        <f t="shared" si="2"/>
        <v>100.89322850621355</v>
      </c>
      <c r="J24" s="56" t="s">
        <v>131</v>
      </c>
    </row>
    <row r="25" spans="1:10" ht="57.75" customHeight="1">
      <c r="A25" s="2" t="s">
        <v>20</v>
      </c>
      <c r="B25" s="99" t="s">
        <v>3</v>
      </c>
      <c r="C25" s="100"/>
      <c r="D25" s="101"/>
      <c r="E25" s="29">
        <v>34118</v>
      </c>
      <c r="F25" s="29">
        <v>42579</v>
      </c>
      <c r="G25" s="29">
        <v>43179.6</v>
      </c>
      <c r="H25" s="46">
        <f t="shared" si="1"/>
        <v>126.55958731461399</v>
      </c>
      <c r="I25" s="28">
        <f t="shared" si="2"/>
        <v>101.41055449869654</v>
      </c>
      <c r="J25" s="56" t="s">
        <v>132</v>
      </c>
    </row>
    <row r="26" spans="1:10" ht="18" customHeight="1">
      <c r="A26" s="12" t="s">
        <v>14</v>
      </c>
      <c r="B26" s="75" t="s">
        <v>29</v>
      </c>
      <c r="C26" s="76"/>
      <c r="D26" s="77"/>
      <c r="E26" s="30">
        <f>E27+E28+E29</f>
        <v>13839</v>
      </c>
      <c r="F26" s="30">
        <f>F27+F28+F29</f>
        <v>12865</v>
      </c>
      <c r="G26" s="31">
        <f>G27+G28+G29</f>
        <v>12740.3</v>
      </c>
      <c r="H26" s="46">
        <f t="shared" si="1"/>
        <v>92.06084254642676</v>
      </c>
      <c r="I26" s="26">
        <f t="shared" si="2"/>
        <v>99.03070345899727</v>
      </c>
      <c r="J26" s="58"/>
    </row>
    <row r="27" spans="1:10" ht="40.5" customHeight="1">
      <c r="A27" s="2" t="s">
        <v>30</v>
      </c>
      <c r="B27" s="89" t="s">
        <v>49</v>
      </c>
      <c r="C27" s="90"/>
      <c r="D27" s="91"/>
      <c r="E27" s="30">
        <v>13734</v>
      </c>
      <c r="F27" s="30">
        <v>12545</v>
      </c>
      <c r="G27" s="31">
        <v>12394.3</v>
      </c>
      <c r="H27" s="46">
        <f t="shared" si="1"/>
        <v>90.24537643803698</v>
      </c>
      <c r="I27" s="28">
        <f t="shared" si="2"/>
        <v>98.7987245914707</v>
      </c>
      <c r="J27" s="56" t="s">
        <v>133</v>
      </c>
    </row>
    <row r="28" spans="1:12" ht="35.25" customHeight="1">
      <c r="A28" s="2" t="s">
        <v>51</v>
      </c>
      <c r="B28" s="89" t="s">
        <v>31</v>
      </c>
      <c r="C28" s="90"/>
      <c r="D28" s="91"/>
      <c r="E28" s="36">
        <v>55</v>
      </c>
      <c r="F28" s="36">
        <v>270</v>
      </c>
      <c r="G28" s="31">
        <v>305</v>
      </c>
      <c r="H28" s="46">
        <f t="shared" si="1"/>
        <v>554.5454545454546</v>
      </c>
      <c r="I28" s="28">
        <f t="shared" si="2"/>
        <v>112.96296296296295</v>
      </c>
      <c r="J28" s="56" t="s">
        <v>123</v>
      </c>
      <c r="L28" s="18"/>
    </row>
    <row r="29" spans="1:12" ht="72.75" customHeight="1">
      <c r="A29" s="3" t="s">
        <v>74</v>
      </c>
      <c r="B29" s="102" t="s">
        <v>73</v>
      </c>
      <c r="C29" s="103"/>
      <c r="D29" s="104"/>
      <c r="E29" s="37">
        <v>50</v>
      </c>
      <c r="F29" s="37">
        <v>50</v>
      </c>
      <c r="G29" s="33">
        <v>41</v>
      </c>
      <c r="H29" s="46">
        <f t="shared" si="1"/>
        <v>82</v>
      </c>
      <c r="I29" s="28">
        <f t="shared" si="2"/>
        <v>82</v>
      </c>
      <c r="J29" s="59" t="s">
        <v>130</v>
      </c>
      <c r="L29" s="49"/>
    </row>
    <row r="30" spans="1:10" s="10" customFormat="1" ht="27" customHeight="1">
      <c r="A30" s="12" t="s">
        <v>32</v>
      </c>
      <c r="B30" s="75" t="s">
        <v>19</v>
      </c>
      <c r="C30" s="76"/>
      <c r="D30" s="77"/>
      <c r="E30" s="31">
        <v>0</v>
      </c>
      <c r="F30" s="31">
        <v>0</v>
      </c>
      <c r="G30" s="31">
        <v>0</v>
      </c>
      <c r="H30" s="46">
        <v>0</v>
      </c>
      <c r="I30" s="28">
        <v>0</v>
      </c>
      <c r="J30" s="54"/>
    </row>
    <row r="31" spans="1:10" s="10" customFormat="1" ht="16.5" customHeight="1" hidden="1">
      <c r="A31" s="2" t="s">
        <v>44</v>
      </c>
      <c r="B31" s="89" t="s">
        <v>43</v>
      </c>
      <c r="C31" s="90"/>
      <c r="D31" s="91"/>
      <c r="E31" s="30"/>
      <c r="F31" s="30"/>
      <c r="G31" s="38"/>
      <c r="H31" s="46" t="e">
        <f t="shared" si="1"/>
        <v>#DIV/0!</v>
      </c>
      <c r="I31" s="28" t="e">
        <f aca="true" t="shared" si="3" ref="I31:I38">G31/F31*100</f>
        <v>#DIV/0!</v>
      </c>
      <c r="J31" s="54"/>
    </row>
    <row r="32" spans="1:10" ht="17.25" customHeight="1" hidden="1">
      <c r="A32" s="2" t="s">
        <v>45</v>
      </c>
      <c r="B32" s="89" t="s">
        <v>46</v>
      </c>
      <c r="C32" s="90"/>
      <c r="D32" s="91"/>
      <c r="E32" s="30"/>
      <c r="F32" s="30"/>
      <c r="G32" s="38"/>
      <c r="H32" s="46" t="e">
        <f t="shared" si="1"/>
        <v>#DIV/0!</v>
      </c>
      <c r="I32" s="28" t="e">
        <f t="shared" si="3"/>
        <v>#DIV/0!</v>
      </c>
      <c r="J32" s="54"/>
    </row>
    <row r="33" spans="1:10" ht="17.25" customHeight="1" hidden="1">
      <c r="A33" s="2"/>
      <c r="B33" s="89" t="s">
        <v>47</v>
      </c>
      <c r="C33" s="90"/>
      <c r="D33" s="91"/>
      <c r="E33" s="30"/>
      <c r="F33" s="30"/>
      <c r="G33" s="38"/>
      <c r="H33" s="46" t="e">
        <f t="shared" si="1"/>
        <v>#DIV/0!</v>
      </c>
      <c r="I33" s="28" t="e">
        <f t="shared" si="3"/>
        <v>#DIV/0!</v>
      </c>
      <c r="J33" s="54"/>
    </row>
    <row r="34" spans="1:10" ht="16.5" customHeight="1">
      <c r="A34" s="7"/>
      <c r="B34" s="78" t="s">
        <v>4</v>
      </c>
      <c r="C34" s="79"/>
      <c r="D34" s="80"/>
      <c r="E34" s="34">
        <f>E35+E41+E46+E49+E54+E55</f>
        <v>110709.59999999999</v>
      </c>
      <c r="F34" s="34">
        <f>F35+F41+F46+F49+F54+F55</f>
        <v>120854.4</v>
      </c>
      <c r="G34" s="34">
        <f>G35+G41+G46+G49+G54+G55</f>
        <v>124752.40000000002</v>
      </c>
      <c r="H34" s="45">
        <f t="shared" si="1"/>
        <v>112.6843561895265</v>
      </c>
      <c r="I34" s="26">
        <f t="shared" si="3"/>
        <v>103.22536870813146</v>
      </c>
      <c r="J34" s="50"/>
    </row>
    <row r="35" spans="1:10" ht="37.5" customHeight="1">
      <c r="A35" s="12" t="s">
        <v>15</v>
      </c>
      <c r="B35" s="86" t="s">
        <v>22</v>
      </c>
      <c r="C35" s="87"/>
      <c r="D35" s="88"/>
      <c r="E35" s="47">
        <f>E36+E37+E38+E39+E40</f>
        <v>60199</v>
      </c>
      <c r="F35" s="47">
        <f>F36+F37+F38+F39+F40</f>
        <v>61157.8</v>
      </c>
      <c r="G35" s="41">
        <f>G36+G37+G38+G39+G40</f>
        <v>64016.600000000006</v>
      </c>
      <c r="H35" s="46">
        <f t="shared" si="1"/>
        <v>106.34163358195319</v>
      </c>
      <c r="I35" s="28">
        <f t="shared" si="3"/>
        <v>104.67446507232113</v>
      </c>
      <c r="J35" s="60"/>
    </row>
    <row r="36" spans="1:10" ht="58.5" customHeight="1">
      <c r="A36" s="1" t="s">
        <v>55</v>
      </c>
      <c r="B36" s="96" t="s">
        <v>27</v>
      </c>
      <c r="C36" s="97"/>
      <c r="D36" s="98"/>
      <c r="E36" s="36">
        <v>21800</v>
      </c>
      <c r="F36" s="36">
        <v>21800</v>
      </c>
      <c r="G36" s="31">
        <v>22877.4</v>
      </c>
      <c r="H36" s="46">
        <f t="shared" si="1"/>
        <v>104.9422018348624</v>
      </c>
      <c r="I36" s="28">
        <f t="shared" si="3"/>
        <v>104.9422018348624</v>
      </c>
      <c r="J36" s="61" t="s">
        <v>134</v>
      </c>
    </row>
    <row r="37" spans="1:10" ht="51" customHeight="1">
      <c r="A37" s="1" t="s">
        <v>33</v>
      </c>
      <c r="B37" s="96" t="s">
        <v>72</v>
      </c>
      <c r="C37" s="97"/>
      <c r="D37" s="98"/>
      <c r="E37" s="36">
        <v>350</v>
      </c>
      <c r="F37" s="36">
        <v>350</v>
      </c>
      <c r="G37" s="31">
        <v>484.5</v>
      </c>
      <c r="H37" s="46">
        <f t="shared" si="1"/>
        <v>138.42857142857144</v>
      </c>
      <c r="I37" s="28">
        <f t="shared" si="3"/>
        <v>138.42857142857144</v>
      </c>
      <c r="J37" s="61" t="s">
        <v>122</v>
      </c>
    </row>
    <row r="38" spans="1:10" ht="71.25" customHeight="1">
      <c r="A38" s="2" t="s">
        <v>93</v>
      </c>
      <c r="B38" s="89" t="s">
        <v>94</v>
      </c>
      <c r="C38" s="90"/>
      <c r="D38" s="91"/>
      <c r="E38" s="36">
        <v>49</v>
      </c>
      <c r="F38" s="36">
        <v>1.8</v>
      </c>
      <c r="G38" s="31">
        <v>1.9</v>
      </c>
      <c r="H38" s="46">
        <f t="shared" si="1"/>
        <v>3.877551020408163</v>
      </c>
      <c r="I38" s="28">
        <f t="shared" si="3"/>
        <v>105.55555555555556</v>
      </c>
      <c r="J38" s="61" t="s">
        <v>135</v>
      </c>
    </row>
    <row r="39" spans="1:10" ht="50.25" customHeight="1">
      <c r="A39" s="2" t="s">
        <v>102</v>
      </c>
      <c r="B39" s="89" t="s">
        <v>101</v>
      </c>
      <c r="C39" s="66"/>
      <c r="D39" s="67"/>
      <c r="E39" s="39">
        <v>0</v>
      </c>
      <c r="F39" s="39">
        <v>6</v>
      </c>
      <c r="G39" s="31">
        <v>6.3</v>
      </c>
      <c r="H39" s="46">
        <v>0</v>
      </c>
      <c r="I39" s="28">
        <v>0</v>
      </c>
      <c r="J39" s="61" t="s">
        <v>121</v>
      </c>
    </row>
    <row r="40" spans="1:10" ht="63" customHeight="1">
      <c r="A40" s="2" t="s">
        <v>34</v>
      </c>
      <c r="B40" s="89" t="s">
        <v>50</v>
      </c>
      <c r="C40" s="90"/>
      <c r="D40" s="91"/>
      <c r="E40" s="36">
        <v>38000</v>
      </c>
      <c r="F40" s="36">
        <v>39000</v>
      </c>
      <c r="G40" s="31">
        <v>40646.5</v>
      </c>
      <c r="H40" s="46">
        <f t="shared" si="1"/>
        <v>106.96447368421053</v>
      </c>
      <c r="I40" s="28">
        <f>G40/F40*100</f>
        <v>104.22179487179488</v>
      </c>
      <c r="J40" s="61" t="s">
        <v>120</v>
      </c>
    </row>
    <row r="41" spans="1:10" ht="51" customHeight="1">
      <c r="A41" s="12" t="s">
        <v>17</v>
      </c>
      <c r="B41" s="86" t="s">
        <v>23</v>
      </c>
      <c r="C41" s="87"/>
      <c r="D41" s="88"/>
      <c r="E41" s="30">
        <f>E42+E43+E44+E45</f>
        <v>2041.2</v>
      </c>
      <c r="F41" s="30">
        <f>F42+F43+F44+F45</f>
        <v>2041.2</v>
      </c>
      <c r="G41" s="30">
        <f>G42+G43+G44+G45</f>
        <v>1428.1000000000001</v>
      </c>
      <c r="H41" s="46">
        <f t="shared" si="1"/>
        <v>69.96374681559867</v>
      </c>
      <c r="I41" s="26">
        <f>G41/F41*100</f>
        <v>69.96374681559867</v>
      </c>
      <c r="J41" s="61" t="s">
        <v>125</v>
      </c>
    </row>
    <row r="42" spans="1:10" ht="26.25" customHeight="1" hidden="1">
      <c r="A42" s="2" t="s">
        <v>64</v>
      </c>
      <c r="B42" s="89" t="s">
        <v>65</v>
      </c>
      <c r="C42" s="90"/>
      <c r="D42" s="91"/>
      <c r="E42" s="30">
        <v>324</v>
      </c>
      <c r="F42" s="30">
        <v>324</v>
      </c>
      <c r="G42" s="31">
        <v>270</v>
      </c>
      <c r="H42" s="46">
        <f t="shared" si="1"/>
        <v>83.33333333333334</v>
      </c>
      <c r="I42" s="28">
        <f>G42/F42*100</f>
        <v>83.33333333333334</v>
      </c>
      <c r="J42" s="54"/>
    </row>
    <row r="43" spans="1:10" ht="26.25" customHeight="1" hidden="1">
      <c r="A43" s="2" t="s">
        <v>103</v>
      </c>
      <c r="B43" s="89" t="s">
        <v>104</v>
      </c>
      <c r="C43" s="90"/>
      <c r="D43" s="91"/>
      <c r="E43" s="31">
        <v>0</v>
      </c>
      <c r="F43" s="31">
        <v>0</v>
      </c>
      <c r="G43" s="31">
        <v>2.3</v>
      </c>
      <c r="H43" s="46">
        <v>0</v>
      </c>
      <c r="I43" s="28">
        <v>0</v>
      </c>
      <c r="J43" s="54"/>
    </row>
    <row r="44" spans="1:10" ht="17.25" customHeight="1" hidden="1">
      <c r="A44" s="2" t="s">
        <v>66</v>
      </c>
      <c r="B44" s="89" t="s">
        <v>67</v>
      </c>
      <c r="C44" s="90"/>
      <c r="D44" s="91"/>
      <c r="E44" s="30">
        <v>388.8</v>
      </c>
      <c r="F44" s="30">
        <v>388.8</v>
      </c>
      <c r="G44" s="31">
        <v>39.6</v>
      </c>
      <c r="H44" s="46">
        <f t="shared" si="1"/>
        <v>10.185185185185185</v>
      </c>
      <c r="I44" s="28">
        <f aca="true" t="shared" si="4" ref="I44:I55">G44/F44*100</f>
        <v>10.185185185185185</v>
      </c>
      <c r="J44" s="54"/>
    </row>
    <row r="45" spans="1:10" ht="17.25" customHeight="1" hidden="1">
      <c r="A45" s="2" t="s">
        <v>68</v>
      </c>
      <c r="B45" s="89" t="s">
        <v>69</v>
      </c>
      <c r="C45" s="90"/>
      <c r="D45" s="91"/>
      <c r="E45" s="30">
        <v>1328.4</v>
      </c>
      <c r="F45" s="30">
        <v>1328.4</v>
      </c>
      <c r="G45" s="31">
        <v>1116.2</v>
      </c>
      <c r="H45" s="46">
        <f t="shared" si="1"/>
        <v>84.02589581451369</v>
      </c>
      <c r="I45" s="28">
        <f t="shared" si="4"/>
        <v>84.02589581451369</v>
      </c>
      <c r="J45" s="54"/>
    </row>
    <row r="46" spans="1:10" ht="26.25" customHeight="1">
      <c r="A46" s="12" t="s">
        <v>38</v>
      </c>
      <c r="B46" s="92" t="s">
        <v>56</v>
      </c>
      <c r="C46" s="93"/>
      <c r="D46" s="94"/>
      <c r="E46" s="30">
        <f>E48+E47</f>
        <v>467</v>
      </c>
      <c r="F46" s="30">
        <f>F48+F47</f>
        <v>1230</v>
      </c>
      <c r="G46" s="31">
        <f>G48+G47</f>
        <v>1288.2</v>
      </c>
      <c r="H46" s="46">
        <f t="shared" si="1"/>
        <v>275.8458244111349</v>
      </c>
      <c r="I46" s="28">
        <f t="shared" si="4"/>
        <v>104.73170731707317</v>
      </c>
      <c r="J46" s="55"/>
    </row>
    <row r="47" spans="1:10" ht="26.25" customHeight="1">
      <c r="A47" s="1" t="s">
        <v>62</v>
      </c>
      <c r="B47" s="81" t="s">
        <v>63</v>
      </c>
      <c r="C47" s="65"/>
      <c r="D47" s="95"/>
      <c r="E47" s="32">
        <v>260</v>
      </c>
      <c r="F47" s="32">
        <v>800</v>
      </c>
      <c r="G47" s="33">
        <v>766.6</v>
      </c>
      <c r="H47" s="46">
        <f t="shared" si="1"/>
        <v>294.84615384615387</v>
      </c>
      <c r="I47" s="28">
        <f t="shared" si="4"/>
        <v>95.825</v>
      </c>
      <c r="J47" s="61" t="s">
        <v>126</v>
      </c>
    </row>
    <row r="48" spans="1:10" ht="30.75" customHeight="1">
      <c r="A48" s="1" t="s">
        <v>57</v>
      </c>
      <c r="B48" s="81" t="s">
        <v>58</v>
      </c>
      <c r="C48" s="65"/>
      <c r="D48" s="95"/>
      <c r="E48" s="32">
        <v>207</v>
      </c>
      <c r="F48" s="32">
        <v>430</v>
      </c>
      <c r="G48" s="33">
        <v>521.6</v>
      </c>
      <c r="H48" s="46">
        <f t="shared" si="1"/>
        <v>251.9806763285024</v>
      </c>
      <c r="I48" s="28">
        <f t="shared" si="4"/>
        <v>121.30232558139535</v>
      </c>
      <c r="J48" s="61" t="s">
        <v>136</v>
      </c>
    </row>
    <row r="49" spans="1:10" ht="24.75" customHeight="1">
      <c r="A49" s="12" t="s">
        <v>35</v>
      </c>
      <c r="B49" s="86" t="s">
        <v>24</v>
      </c>
      <c r="C49" s="87"/>
      <c r="D49" s="88"/>
      <c r="E49" s="40">
        <f>E50+E51+E52+E53</f>
        <v>42270</v>
      </c>
      <c r="F49" s="40">
        <f>F50+F51+F52+F53</f>
        <v>44743</v>
      </c>
      <c r="G49" s="40">
        <f>G50+G51+G52+G53</f>
        <v>45384.4</v>
      </c>
      <c r="H49" s="46">
        <f t="shared" si="1"/>
        <v>107.36787319612017</v>
      </c>
      <c r="I49" s="28">
        <f t="shared" si="4"/>
        <v>101.43352032720203</v>
      </c>
      <c r="J49" s="55"/>
    </row>
    <row r="50" spans="1:10" ht="66" customHeight="1">
      <c r="A50" s="1" t="s">
        <v>59</v>
      </c>
      <c r="B50" s="89" t="s">
        <v>48</v>
      </c>
      <c r="C50" s="90"/>
      <c r="D50" s="91"/>
      <c r="E50" s="29">
        <v>30000</v>
      </c>
      <c r="F50" s="29">
        <v>37443</v>
      </c>
      <c r="G50" s="31">
        <v>37243.7</v>
      </c>
      <c r="H50" s="46">
        <f t="shared" si="1"/>
        <v>124.14566666666667</v>
      </c>
      <c r="I50" s="28">
        <f t="shared" si="4"/>
        <v>99.46772427423015</v>
      </c>
      <c r="J50" s="61" t="s">
        <v>118</v>
      </c>
    </row>
    <row r="51" spans="1:10" ht="38.25" customHeight="1">
      <c r="A51" s="2" t="s">
        <v>39</v>
      </c>
      <c r="B51" s="89" t="s">
        <v>36</v>
      </c>
      <c r="C51" s="90"/>
      <c r="D51" s="91"/>
      <c r="E51" s="30">
        <v>1200</v>
      </c>
      <c r="F51" s="30">
        <v>4000</v>
      </c>
      <c r="G51" s="31">
        <v>4529.3</v>
      </c>
      <c r="H51" s="46">
        <f t="shared" si="1"/>
        <v>377.44166666666666</v>
      </c>
      <c r="I51" s="28">
        <f t="shared" si="4"/>
        <v>113.2325</v>
      </c>
      <c r="J51" s="61" t="s">
        <v>117</v>
      </c>
    </row>
    <row r="52" spans="1:10" ht="48.75" customHeight="1">
      <c r="A52" s="2" t="s">
        <v>40</v>
      </c>
      <c r="B52" s="89" t="s">
        <v>52</v>
      </c>
      <c r="C52" s="90"/>
      <c r="D52" s="91"/>
      <c r="E52" s="36">
        <v>11000</v>
      </c>
      <c r="F52" s="36">
        <v>3000</v>
      </c>
      <c r="G52" s="31">
        <v>3249</v>
      </c>
      <c r="H52" s="46">
        <f t="shared" si="1"/>
        <v>29.53636363636364</v>
      </c>
      <c r="I52" s="28">
        <f t="shared" si="4"/>
        <v>108.3</v>
      </c>
      <c r="J52" s="61" t="s">
        <v>116</v>
      </c>
    </row>
    <row r="53" spans="1:10" ht="65.25" customHeight="1">
      <c r="A53" s="2" t="s">
        <v>95</v>
      </c>
      <c r="B53" s="89" t="s">
        <v>96</v>
      </c>
      <c r="C53" s="90"/>
      <c r="D53" s="91"/>
      <c r="E53" s="36">
        <v>70</v>
      </c>
      <c r="F53" s="36">
        <v>300</v>
      </c>
      <c r="G53" s="31">
        <v>362.4</v>
      </c>
      <c r="H53" s="46">
        <f t="shared" si="1"/>
        <v>517.7142857142857</v>
      </c>
      <c r="I53" s="28">
        <f t="shared" si="4"/>
        <v>120.8</v>
      </c>
      <c r="J53" s="61" t="s">
        <v>137</v>
      </c>
    </row>
    <row r="54" spans="1:10" ht="18" customHeight="1">
      <c r="A54" s="12" t="s">
        <v>16</v>
      </c>
      <c r="B54" s="86" t="s">
        <v>18</v>
      </c>
      <c r="C54" s="87"/>
      <c r="D54" s="88"/>
      <c r="E54" s="36">
        <v>5332.4</v>
      </c>
      <c r="F54" s="36">
        <v>5332.4</v>
      </c>
      <c r="G54" s="36">
        <v>5984.1</v>
      </c>
      <c r="H54" s="46">
        <f t="shared" si="1"/>
        <v>112.22151376490888</v>
      </c>
      <c r="I54" s="28">
        <f t="shared" si="4"/>
        <v>112.22151376490888</v>
      </c>
      <c r="J54" s="56" t="s">
        <v>115</v>
      </c>
    </row>
    <row r="55" spans="1:10" ht="54" customHeight="1">
      <c r="A55" s="12" t="s">
        <v>37</v>
      </c>
      <c r="B55" s="75" t="s">
        <v>8</v>
      </c>
      <c r="C55" s="76"/>
      <c r="D55" s="77"/>
      <c r="E55" s="30">
        <v>400</v>
      </c>
      <c r="F55" s="30">
        <v>6350</v>
      </c>
      <c r="G55" s="30">
        <v>6651</v>
      </c>
      <c r="H55" s="46">
        <f aca="true" t="shared" si="5" ref="H55:H64">G55/E55*100</f>
        <v>1662.7500000000002</v>
      </c>
      <c r="I55" s="28">
        <f t="shared" si="4"/>
        <v>104.74015748031495</v>
      </c>
      <c r="J55" s="56" t="s">
        <v>119</v>
      </c>
    </row>
    <row r="56" spans="1:10" ht="16.5" customHeight="1">
      <c r="A56" s="7"/>
      <c r="B56" s="78" t="s">
        <v>77</v>
      </c>
      <c r="C56" s="79"/>
      <c r="D56" s="80"/>
      <c r="E56" s="24">
        <f>E34+E11</f>
        <v>573237.8</v>
      </c>
      <c r="F56" s="24">
        <f>F34+F11</f>
        <v>618676.6</v>
      </c>
      <c r="G56" s="35">
        <f>G34+G11</f>
        <v>622720.7</v>
      </c>
      <c r="H56" s="45">
        <f t="shared" si="5"/>
        <v>108.6321767336348</v>
      </c>
      <c r="I56" s="26">
        <f aca="true" t="shared" si="6" ref="I56:I62">G56/F56*100</f>
        <v>100.65366946155714</v>
      </c>
      <c r="J56" s="50"/>
    </row>
    <row r="57" spans="1:12" ht="25.5" customHeight="1">
      <c r="A57" s="1" t="s">
        <v>53</v>
      </c>
      <c r="B57" s="68" t="s">
        <v>42</v>
      </c>
      <c r="C57" s="68"/>
      <c r="D57" s="68"/>
      <c r="E57" s="24">
        <f>E58+E62</f>
        <v>534158.8999999999</v>
      </c>
      <c r="F57" s="24">
        <f>F58+F62</f>
        <v>810218.1</v>
      </c>
      <c r="G57" s="35">
        <f>G58+G62+G63</f>
        <v>807043.1000000001</v>
      </c>
      <c r="H57" s="45">
        <f t="shared" si="5"/>
        <v>151.08670846821053</v>
      </c>
      <c r="I57" s="26">
        <f t="shared" si="6"/>
        <v>99.60813020592852</v>
      </c>
      <c r="J57" s="56" t="s">
        <v>115</v>
      </c>
      <c r="K57" s="15"/>
      <c r="L57" s="15"/>
    </row>
    <row r="58" spans="1:12" ht="27" customHeight="1">
      <c r="A58" s="1" t="s">
        <v>41</v>
      </c>
      <c r="B58" s="68" t="s">
        <v>54</v>
      </c>
      <c r="C58" s="68"/>
      <c r="D58" s="68"/>
      <c r="E58" s="34">
        <f>E59+E60+E61</f>
        <v>534158.8999999999</v>
      </c>
      <c r="F58" s="34">
        <f>F59+F60+F61</f>
        <v>810049.7</v>
      </c>
      <c r="G58" s="34">
        <f>G59+G60+G61</f>
        <v>807003.8</v>
      </c>
      <c r="H58" s="45">
        <f t="shared" si="5"/>
        <v>151.07935110694592</v>
      </c>
      <c r="I58" s="26">
        <f t="shared" si="6"/>
        <v>99.62398603443717</v>
      </c>
      <c r="J58" s="50"/>
      <c r="K58" s="16"/>
      <c r="L58" s="16"/>
    </row>
    <row r="59" spans="1:12" ht="27" customHeight="1">
      <c r="A59" s="1" t="s">
        <v>98</v>
      </c>
      <c r="B59" s="81" t="s">
        <v>78</v>
      </c>
      <c r="C59" s="82"/>
      <c r="D59" s="83"/>
      <c r="E59" s="30">
        <v>108952.9</v>
      </c>
      <c r="F59" s="30">
        <v>116082</v>
      </c>
      <c r="G59" s="30">
        <v>116082</v>
      </c>
      <c r="H59" s="46">
        <f t="shared" si="5"/>
        <v>106.54328613556868</v>
      </c>
      <c r="I59" s="28">
        <f t="shared" si="6"/>
        <v>100</v>
      </c>
      <c r="J59" s="50"/>
      <c r="K59" s="16"/>
      <c r="L59" s="16"/>
    </row>
    <row r="60" spans="1:12" ht="25.5" customHeight="1">
      <c r="A60" s="1" t="s">
        <v>92</v>
      </c>
      <c r="B60" s="81" t="s">
        <v>91</v>
      </c>
      <c r="C60" s="82"/>
      <c r="D60" s="83"/>
      <c r="E60" s="32">
        <v>2038.4</v>
      </c>
      <c r="F60" s="32">
        <v>262588</v>
      </c>
      <c r="G60" s="32">
        <v>262588</v>
      </c>
      <c r="H60" s="46">
        <f t="shared" si="5"/>
        <v>12882.064364207221</v>
      </c>
      <c r="I60" s="28">
        <f t="shared" si="6"/>
        <v>100</v>
      </c>
      <c r="J60" s="62"/>
      <c r="K60" s="17"/>
      <c r="L60" s="17"/>
    </row>
    <row r="61" spans="1:12" ht="28.5" customHeight="1">
      <c r="A61" s="1" t="s">
        <v>97</v>
      </c>
      <c r="B61" s="72" t="s">
        <v>60</v>
      </c>
      <c r="C61" s="73"/>
      <c r="D61" s="74"/>
      <c r="E61" s="32">
        <v>423167.6</v>
      </c>
      <c r="F61" s="32">
        <v>431379.7</v>
      </c>
      <c r="G61" s="32">
        <v>428333.8</v>
      </c>
      <c r="H61" s="46">
        <f t="shared" si="5"/>
        <v>101.22084015884015</v>
      </c>
      <c r="I61" s="28">
        <f t="shared" si="6"/>
        <v>99.29391670493534</v>
      </c>
      <c r="J61" s="62"/>
      <c r="K61" s="17"/>
      <c r="L61" s="17"/>
    </row>
    <row r="62" spans="1:10" ht="28.5" customHeight="1">
      <c r="A62" s="1" t="s">
        <v>99</v>
      </c>
      <c r="B62" s="81" t="s">
        <v>100</v>
      </c>
      <c r="C62" s="84"/>
      <c r="D62" s="85"/>
      <c r="E62" s="30">
        <v>0</v>
      </c>
      <c r="F62" s="30">
        <v>168.4</v>
      </c>
      <c r="G62" s="32">
        <v>172.3</v>
      </c>
      <c r="H62" s="46">
        <v>0</v>
      </c>
      <c r="I62" s="28">
        <f t="shared" si="6"/>
        <v>102.31591448931117</v>
      </c>
      <c r="J62" s="63"/>
    </row>
    <row r="63" spans="1:10" ht="53.25" customHeight="1">
      <c r="A63" s="1" t="s">
        <v>105</v>
      </c>
      <c r="B63" s="65" t="s">
        <v>106</v>
      </c>
      <c r="C63" s="66"/>
      <c r="D63" s="67"/>
      <c r="E63" s="31">
        <v>0</v>
      </c>
      <c r="F63" s="31">
        <v>0</v>
      </c>
      <c r="G63" s="33">
        <v>-133</v>
      </c>
      <c r="H63" s="46">
        <v>0</v>
      </c>
      <c r="I63" s="28"/>
      <c r="J63" s="63"/>
    </row>
    <row r="64" spans="1:12" ht="12.75" customHeight="1">
      <c r="A64" s="69" t="s">
        <v>89</v>
      </c>
      <c r="B64" s="70"/>
      <c r="C64" s="70"/>
      <c r="D64" s="71"/>
      <c r="E64" s="24">
        <f>E57+E56</f>
        <v>1107396.7</v>
      </c>
      <c r="F64" s="24">
        <f>F57+F56</f>
        <v>1428894.7</v>
      </c>
      <c r="G64" s="34">
        <f>G57+G56</f>
        <v>1429763.8</v>
      </c>
      <c r="H64" s="46">
        <f t="shared" si="5"/>
        <v>129.11035404024594</v>
      </c>
      <c r="I64" s="26">
        <f>G64/F64*100</f>
        <v>100.06082323630987</v>
      </c>
      <c r="J64" s="50"/>
      <c r="K64" s="15"/>
      <c r="L64" s="15"/>
    </row>
    <row r="66" spans="7:8" ht="12.75">
      <c r="G66" s="42"/>
      <c r="H66" s="42"/>
    </row>
  </sheetData>
  <sheetProtection/>
  <mergeCells count="59">
    <mergeCell ref="B9:D9"/>
    <mergeCell ref="B10:D10"/>
    <mergeCell ref="A8:F8"/>
    <mergeCell ref="B11:D11"/>
    <mergeCell ref="B12:D12"/>
    <mergeCell ref="A5:J5"/>
    <mergeCell ref="A6:J6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41:D41"/>
    <mergeCell ref="B39:D39"/>
    <mergeCell ref="B42:D42"/>
    <mergeCell ref="B44:D44"/>
    <mergeCell ref="B45:D45"/>
    <mergeCell ref="B46:D46"/>
    <mergeCell ref="B47:D47"/>
    <mergeCell ref="B48:D48"/>
    <mergeCell ref="B43:D43"/>
    <mergeCell ref="B49:D49"/>
    <mergeCell ref="B50:D50"/>
    <mergeCell ref="B51:D51"/>
    <mergeCell ref="B52:D52"/>
    <mergeCell ref="B53:D53"/>
    <mergeCell ref="B54:D54"/>
    <mergeCell ref="B63:D63"/>
    <mergeCell ref="B57:D57"/>
    <mergeCell ref="A64:D64"/>
    <mergeCell ref="B61:D61"/>
    <mergeCell ref="B55:D55"/>
    <mergeCell ref="B56:D56"/>
    <mergeCell ref="B58:D58"/>
    <mergeCell ref="B59:D59"/>
    <mergeCell ref="B62:D62"/>
    <mergeCell ref="B60:D60"/>
  </mergeCells>
  <printOptions horizontalCentered="1"/>
  <pageMargins left="0.1968503937007874" right="0" top="0" bottom="0" header="0.31496062992125984" footer="0.31496062992125984"/>
  <pageSetup fitToHeight="0" horizontalDpi="600" verticalDpi="600" orientation="portrait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RePack by Diakov</cp:lastModifiedBy>
  <cp:lastPrinted>2018-01-16T23:41:01Z</cp:lastPrinted>
  <dcterms:created xsi:type="dcterms:W3CDTF">2002-11-03T23:52:07Z</dcterms:created>
  <dcterms:modified xsi:type="dcterms:W3CDTF">2018-04-23T10:19:18Z</dcterms:modified>
  <cp:category/>
  <cp:version/>
  <cp:contentType/>
  <cp:contentStatus/>
</cp:coreProperties>
</file>