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" yWindow="-90" windowWidth="25155" windowHeight="12840"/>
  </bookViews>
  <sheets>
    <sheet name="по РзПр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H39" i="1"/>
  <c r="H45" i="1"/>
  <c r="G31" i="1"/>
  <c r="H31" i="1"/>
  <c r="H19" i="1"/>
  <c r="F6" i="1"/>
  <c r="G48" i="1" l="1"/>
  <c r="G46" i="1"/>
  <c r="G44" i="1"/>
  <c r="G43" i="1"/>
  <c r="G41" i="1"/>
  <c r="G40" i="1"/>
  <c r="G38" i="1"/>
  <c r="G36" i="1"/>
  <c r="G34" i="1"/>
  <c r="G33" i="1"/>
  <c r="G30" i="1"/>
  <c r="G29" i="1"/>
  <c r="G28" i="1"/>
  <c r="G26" i="1"/>
  <c r="G25" i="1"/>
  <c r="G24" i="1"/>
  <c r="G23" i="1"/>
  <c r="G21" i="1"/>
  <c r="G20" i="1"/>
  <c r="G18" i="1"/>
  <c r="G16" i="1"/>
  <c r="G15" i="1"/>
  <c r="G11" i="1"/>
  <c r="G10" i="1"/>
  <c r="G9" i="1"/>
  <c r="G8" i="1"/>
  <c r="D14" i="1" l="1"/>
  <c r="H15" i="1" l="1"/>
  <c r="F14" i="1"/>
  <c r="E14" i="1"/>
  <c r="F37" i="1" l="1"/>
  <c r="E47" i="1"/>
  <c r="F47" i="1"/>
  <c r="E42" i="1"/>
  <c r="F42" i="1"/>
  <c r="E32" i="1"/>
  <c r="F32" i="1"/>
  <c r="E27" i="1"/>
  <c r="F27" i="1"/>
  <c r="E22" i="1"/>
  <c r="F22" i="1"/>
  <c r="G7" i="1"/>
  <c r="D47" i="1"/>
  <c r="D42" i="1"/>
  <c r="E37" i="1"/>
  <c r="D37" i="1"/>
  <c r="E35" i="1"/>
  <c r="F35" i="1"/>
  <c r="D35" i="1"/>
  <c r="D32" i="1"/>
  <c r="D27" i="1"/>
  <c r="D22" i="1"/>
  <c r="E17" i="1"/>
  <c r="F17" i="1"/>
  <c r="D17" i="1"/>
  <c r="E6" i="1"/>
  <c r="D6" i="1"/>
  <c r="G22" i="1" l="1"/>
  <c r="F49" i="1"/>
  <c r="D49" i="1"/>
  <c r="E49" i="1"/>
  <c r="G12" i="1"/>
  <c r="G13" i="1"/>
  <c r="G14" i="1"/>
  <c r="G17" i="1"/>
  <c r="G27" i="1"/>
  <c r="G32" i="1"/>
  <c r="G35" i="1"/>
  <c r="G37" i="1"/>
  <c r="G42" i="1"/>
  <c r="G47" i="1"/>
  <c r="G49" i="1" l="1"/>
  <c r="H8" i="1"/>
  <c r="H9" i="1"/>
  <c r="H10" i="1"/>
  <c r="H11" i="1"/>
  <c r="H12" i="1"/>
  <c r="H13" i="1"/>
  <c r="H14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40" i="1"/>
  <c r="H41" i="1"/>
  <c r="H42" i="1"/>
  <c r="H43" i="1"/>
  <c r="H44" i="1"/>
  <c r="H46" i="1"/>
  <c r="H47" i="1"/>
  <c r="H48" i="1"/>
  <c r="H49" i="1"/>
  <c r="H7" i="1"/>
  <c r="H6" i="1"/>
  <c r="G6" i="1"/>
</calcChain>
</file>

<file path=xl/sharedStrings.xml><?xml version="1.0" encoding="utf-8"?>
<sst xmlns="http://schemas.openxmlformats.org/spreadsheetml/2006/main" count="164" uniqueCount="90">
  <si>
    <t>тыс.руб.</t>
  </si>
  <si>
    <t>Наименование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</si>
  <si>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</si>
  <si>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</si>
  <si>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</si>
  <si>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</si>
  <si>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</si>
  <si>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</si>
  <si>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</si>
  <si>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</si>
  <si>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</si>
  <si>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</si>
  <si>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</si>
  <si>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</si>
  <si>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</si>
  <si>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</si>
  <si>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</si>
  <si>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</si>
  <si>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</si>
  <si>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</si>
  <si>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</si>
  <si>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НАЦИОНАЛЬНАЯ ЭКОНОМИКА</t>
  </si>
  <si>
    <t>Сельское хозяйство и рыболовство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</si>
  <si>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</si>
  <si>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</si>
  <si>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</si>
  <si>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</si>
  <si>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</si>
  <si>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</si>
  <si>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</si>
  <si>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</si>
  <si>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</si>
  <si>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</si>
  <si>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</si>
  <si>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</si>
  <si>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</si>
  <si>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</si>
  <si>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</si>
  <si>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</si>
  <si>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</si>
  <si>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</si>
  <si>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</si>
  <si>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</si>
  <si>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</si>
  <si>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</si>
  <si>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</si>
  <si>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</si>
  <si>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</si>
  <si>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</si>
  <si>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</si>
  <si>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</si>
  <si>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</si>
  <si>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</si>
  <si>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</si>
  <si>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Рз</t>
  </si>
  <si>
    <t>Пр</t>
  </si>
  <si>
    <t>Дополнительное образование детей</t>
  </si>
  <si>
    <t>Сведения о фактически произведенных расходах бюджета по разделам и подразделам классификации расходов в сравнении с первоначально утвержденными решением о бюджете значениями  и с уточненными значениями с учетом внесенных изменений</t>
  </si>
  <si>
    <t>Судебная система</t>
  </si>
  <si>
    <t>Плановые назначения (с учетом внесенных изменений)</t>
  </si>
  <si>
    <t>Причины отклонений фактического исполнения от первоночального плана</t>
  </si>
  <si>
    <t>Процент исполнения от первоначального плана</t>
  </si>
  <si>
    <t>Процент исполнения от плановых назначений (с учетом внесенных изменений)</t>
  </si>
  <si>
    <t>5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</si>
  <si>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</si>
  <si>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</si>
  <si>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 связи с доведением средств из областного бюджета и увеличением средств местного бюджета на софинансирование</t>
  </si>
  <si>
    <t>6</t>
  </si>
  <si>
    <t>В связи с уменьшением долговой нагрузки на бюджет</t>
  </si>
  <si>
    <t>В связи с уменьшением  средств местного бюджета на расходы на обеспечение функций органов местного самоуправления и деятельности централизованных бухгалтерий</t>
  </si>
  <si>
    <t>Первоначальный план (Решение Белогорского городского Совета народных депутатов от 29.12.2022 года № 03/17)</t>
  </si>
  <si>
    <t>Исполнено на 01.01.2024</t>
  </si>
  <si>
    <t>Трансторт</t>
  </si>
  <si>
    <t>Спорт высших достижений</t>
  </si>
  <si>
    <t>рост оплаты труда лиц замещающих муниципальные должности</t>
  </si>
  <si>
    <t>рост оплаты труда лиц замещающих муниципальные должности и муниципальных служащих,а так же увеличение расходов на содержание представительных органов</t>
  </si>
  <si>
    <t>рост оплаты труда муниципальных служащих</t>
  </si>
  <si>
    <t>увеличение средств областного бюджета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(за исключением реализации проекта «1000 дворов»); по субвенции на общее образование,  в связи с ростом средних показателей заработной платы педагогических работников; субвенции на обеспечение бесплатного питания детей военнослужащих; расходов на выполнение проектных и изыскательных работ по в части строительства пристройки школы № 17</t>
  </si>
  <si>
    <t>рост оплаты труда муниципальных служащих и работников казенных учреждений</t>
  </si>
  <si>
    <t>уменьшение средств областного бюджета по предоставлению гражданам, стоящим на учете, мер социальной поддержки в виде ЕДВ для улучшения жилищных условий, приобретения земельного участка для индивидуального жилищного строительства</t>
  </si>
  <si>
    <t>уменьшение плановых назначений по пенсионным выплатам муниципальных служащих</t>
  </si>
  <si>
    <t xml:space="preserve">увеличение плановых  назначениий на развитие инфраструктуры и материально-технической базы для занятий физической культурой и спортом, а также на содержание муниципальных учреждений </t>
  </si>
  <si>
    <t>в 49,1 раза</t>
  </si>
  <si>
    <t>переход спортивных школ на дополнительное образование</t>
  </si>
  <si>
    <t>увеличение плановых назначений на совершенствование МТБ и проведение мероприятий, а также увеличение субсидии на выполнение муниципальных заданий, в связи с ростом показателей  средней заработной платы по работникам культура в 2023 г.</t>
  </si>
  <si>
    <t>увеличение плановых назначений на совершенствование МТБ и проведение ремонтов в образовательных учреждениях, а таже рост оплаты труда муниципальных служащих</t>
  </si>
  <si>
    <t>увеличение плановых назначений на содержание казённых и бюджеттных муниципальных учреждений</t>
  </si>
  <si>
    <t>увеличение средств областного бюджета по субвенции на организацию мероприятий при осуществлении деятельности по обращению с животными без владельцев</t>
  </si>
  <si>
    <t>ликвидация казённого учреждения в 2023 году</t>
  </si>
  <si>
    <t>В связи с увеличением средств областного бюджета на осуществление муниципальными образованиями дорожной деятельности в отношении автомобильных дорог местного значения и сооружений на 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</si>
</sst>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/>
    </xf>
    <xf numFmtId="165" fontId="13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5" fontId="12" fillId="2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 applyProtection="1">
      <alignment horizontal="right" vertical="center" wrapText="1"/>
    </xf>
    <xf numFmtId="164" fontId="11" fillId="2" borderId="1" xfId="0" applyNumberFormat="1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4" fontId="5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D54" sqref="D54"/>
    </sheetView>
  </sheetViews>
  <sheetFormatPr defaultColWidth="15.85546875" defaultRowHeight="15.75" x14ac:dyDescent="0.2"/>
  <cols>
    <col min="1" max="1" width="57.140625" style="2" customWidth="1"/>
    <col min="2" max="2" width="7.140625" style="2" customWidth="1"/>
    <col min="3" max="3" width="6.28515625" style="3" customWidth="1"/>
    <col min="4" max="4" width="21.42578125" style="41" customWidth="1"/>
    <col min="5" max="5" width="17.42578125" style="42" customWidth="1"/>
    <col min="6" max="6" width="14.5703125" style="42" customWidth="1"/>
    <col min="7" max="7" width="16.140625" style="42" customWidth="1"/>
    <col min="8" max="8" width="16.5703125" style="1" customWidth="1"/>
    <col min="9" max="9" width="43.42578125" style="42" customWidth="1"/>
    <col min="10" max="10" width="15.85546875" style="1"/>
    <col min="11" max="11" width="13.5703125" style="1" customWidth="1"/>
    <col min="12" max="12" width="15.85546875" style="1"/>
    <col min="13" max="13" width="14" style="1" customWidth="1"/>
    <col min="14" max="16384" width="15.85546875" style="1"/>
  </cols>
  <sheetData>
    <row r="1" spans="1:13" ht="52.5" customHeight="1" x14ac:dyDescent="0.2">
      <c r="A1" s="60" t="s">
        <v>57</v>
      </c>
      <c r="B1" s="60"/>
      <c r="C1" s="60"/>
      <c r="D1" s="60"/>
      <c r="E1" s="60"/>
      <c r="F1" s="60"/>
      <c r="G1" s="60"/>
      <c r="H1" s="60"/>
      <c r="I1" s="60"/>
      <c r="J1" s="26"/>
      <c r="K1" s="26"/>
      <c r="L1" s="26"/>
      <c r="M1" s="26"/>
    </row>
    <row r="3" spans="1:13" s="6" customFormat="1" x14ac:dyDescent="0.2">
      <c r="A3" s="4"/>
      <c r="B3" s="4"/>
      <c r="C3" s="5"/>
      <c r="D3" s="32"/>
      <c r="E3" s="33"/>
      <c r="F3" s="34"/>
      <c r="G3" s="33"/>
      <c r="I3" s="34" t="s">
        <v>0</v>
      </c>
    </row>
    <row r="4" spans="1:13" ht="91.5" customHeight="1" x14ac:dyDescent="0.2">
      <c r="A4" s="14" t="s">
        <v>1</v>
      </c>
      <c r="B4" s="14" t="s">
        <v>54</v>
      </c>
      <c r="C4" s="14" t="s">
        <v>55</v>
      </c>
      <c r="D4" s="58" t="s">
        <v>70</v>
      </c>
      <c r="E4" s="35" t="s">
        <v>59</v>
      </c>
      <c r="F4" s="57" t="s">
        <v>71</v>
      </c>
      <c r="G4" s="31" t="s">
        <v>61</v>
      </c>
      <c r="H4" s="31" t="s">
        <v>62</v>
      </c>
      <c r="I4" s="31" t="s">
        <v>60</v>
      </c>
      <c r="J4" s="18"/>
      <c r="K4" s="18"/>
      <c r="L4" s="18"/>
      <c r="M4" s="18"/>
    </row>
    <row r="5" spans="1:13" ht="12.75" customHeight="1" x14ac:dyDescent="0.2">
      <c r="A5" s="7">
        <v>1</v>
      </c>
      <c r="B5" s="7">
        <v>2</v>
      </c>
      <c r="C5" s="7">
        <v>3</v>
      </c>
      <c r="D5" s="36">
        <v>4</v>
      </c>
      <c r="E5" s="37" t="s">
        <v>63</v>
      </c>
      <c r="F5" s="38" t="s">
        <v>67</v>
      </c>
      <c r="G5" s="29">
        <v>7</v>
      </c>
      <c r="H5" s="29">
        <v>8</v>
      </c>
      <c r="I5" s="29">
        <v>9</v>
      </c>
      <c r="J5" s="19"/>
      <c r="K5" s="19"/>
      <c r="L5" s="19"/>
      <c r="M5" s="19"/>
    </row>
    <row r="6" spans="1:13" ht="19.5" customHeight="1" x14ac:dyDescent="0.2">
      <c r="A6" s="13" t="s">
        <v>2</v>
      </c>
      <c r="B6" s="14" t="s">
        <v>3</v>
      </c>
      <c r="C6" s="14" t="s">
        <v>4</v>
      </c>
      <c r="D6" s="39">
        <f>SUM(D7:D13)</f>
        <v>226810.09999999998</v>
      </c>
      <c r="E6" s="39">
        <f>SUM(E7:E13)</f>
        <v>251146.69999999998</v>
      </c>
      <c r="F6" s="39">
        <f>SUM(F7:F13)</f>
        <v>239712</v>
      </c>
      <c r="G6" s="15">
        <f>F6/D6*100</f>
        <v>105.68841511026186</v>
      </c>
      <c r="H6" s="15">
        <f>F6/E6*100</f>
        <v>95.447003683504505</v>
      </c>
      <c r="I6" s="45"/>
      <c r="J6" s="20"/>
      <c r="K6" s="20"/>
      <c r="L6" s="20"/>
      <c r="M6" s="17"/>
    </row>
    <row r="7" spans="1:13" ht="48" customHeight="1" x14ac:dyDescent="0.2">
      <c r="A7" s="11" t="s">
        <v>5</v>
      </c>
      <c r="B7" s="8" t="s">
        <v>3</v>
      </c>
      <c r="C7" s="8" t="s">
        <v>6</v>
      </c>
      <c r="D7" s="40">
        <v>1770</v>
      </c>
      <c r="E7" s="40">
        <v>2113.4</v>
      </c>
      <c r="F7" s="40">
        <v>2112.3000000000002</v>
      </c>
      <c r="G7" s="15">
        <f>F7/D7*100</f>
        <v>119.33898305084747</v>
      </c>
      <c r="H7" s="9">
        <f>F7/E7*100</f>
        <v>99.947951168732857</v>
      </c>
      <c r="I7" s="53" t="s">
        <v>74</v>
      </c>
      <c r="J7" s="20"/>
      <c r="K7" s="20"/>
      <c r="L7" s="20"/>
      <c r="M7" s="17"/>
    </row>
    <row r="8" spans="1:13" ht="53.25" customHeight="1" x14ac:dyDescent="0.2">
      <c r="A8" s="11" t="s">
        <v>7</v>
      </c>
      <c r="B8" s="8" t="s">
        <v>3</v>
      </c>
      <c r="C8" s="8" t="s">
        <v>8</v>
      </c>
      <c r="D8" s="40">
        <v>3866.7</v>
      </c>
      <c r="E8" s="40">
        <v>4923.8</v>
      </c>
      <c r="F8" s="52">
        <v>4804.2</v>
      </c>
      <c r="G8" s="15">
        <f t="shared" ref="G8:G11" si="0">F8/D8*100</f>
        <v>124.24548064240825</v>
      </c>
      <c r="H8" s="9">
        <f t="shared" ref="H8:H49" si="1">F8/E8*100</f>
        <v>97.570981762053691</v>
      </c>
      <c r="I8" s="53" t="s">
        <v>75</v>
      </c>
      <c r="J8" s="20"/>
      <c r="K8" s="20"/>
      <c r="L8" s="20"/>
      <c r="M8" s="17"/>
    </row>
    <row r="9" spans="1:13" ht="65.25" customHeight="1" x14ac:dyDescent="0.2">
      <c r="A9" s="11" t="s">
        <v>9</v>
      </c>
      <c r="B9" s="8" t="s">
        <v>3</v>
      </c>
      <c r="C9" s="8" t="s">
        <v>10</v>
      </c>
      <c r="D9" s="40">
        <v>62855.8</v>
      </c>
      <c r="E9" s="40">
        <v>71858</v>
      </c>
      <c r="F9" s="52">
        <v>70547.399999999994</v>
      </c>
      <c r="G9" s="15">
        <f t="shared" si="0"/>
        <v>112.23689778827091</v>
      </c>
      <c r="H9" s="9">
        <f t="shared" si="1"/>
        <v>98.176125135684259</v>
      </c>
      <c r="I9" s="46" t="s">
        <v>76</v>
      </c>
      <c r="J9" s="20"/>
      <c r="K9" s="20"/>
      <c r="L9" s="20"/>
      <c r="M9" s="17"/>
    </row>
    <row r="10" spans="1:13" x14ac:dyDescent="0.2">
      <c r="A10" s="27" t="s">
        <v>58</v>
      </c>
      <c r="B10" s="8" t="s">
        <v>3</v>
      </c>
      <c r="C10" s="28" t="s">
        <v>11</v>
      </c>
      <c r="D10" s="40">
        <v>15.3</v>
      </c>
      <c r="E10" s="40">
        <v>15.3</v>
      </c>
      <c r="F10" s="52">
        <v>15.3</v>
      </c>
      <c r="G10" s="15">
        <f t="shared" si="0"/>
        <v>100</v>
      </c>
      <c r="H10" s="9">
        <f t="shared" si="1"/>
        <v>100</v>
      </c>
      <c r="I10" s="47"/>
      <c r="J10" s="20"/>
      <c r="K10" s="20"/>
      <c r="L10" s="20"/>
      <c r="M10" s="17"/>
    </row>
    <row r="11" spans="1:13" ht="47.25" x14ac:dyDescent="0.2">
      <c r="A11" s="11" t="s">
        <v>12</v>
      </c>
      <c r="B11" s="8" t="s">
        <v>3</v>
      </c>
      <c r="C11" s="8" t="s">
        <v>13</v>
      </c>
      <c r="D11" s="40">
        <v>25226.6</v>
      </c>
      <c r="E11" s="40">
        <v>25914.9</v>
      </c>
      <c r="F11" s="52">
        <v>24560.6</v>
      </c>
      <c r="G11" s="15">
        <f t="shared" si="0"/>
        <v>97.359929598122619</v>
      </c>
      <c r="H11" s="9">
        <f t="shared" si="1"/>
        <v>94.774048906227677</v>
      </c>
      <c r="I11" s="46"/>
      <c r="J11" s="21"/>
      <c r="K11" s="20"/>
      <c r="L11" s="22"/>
      <c r="M11" s="17"/>
    </row>
    <row r="12" spans="1:13" x14ac:dyDescent="0.2">
      <c r="A12" s="11" t="s">
        <v>15</v>
      </c>
      <c r="B12" s="8" t="s">
        <v>3</v>
      </c>
      <c r="C12" s="8" t="s">
        <v>16</v>
      </c>
      <c r="D12" s="40">
        <v>5000</v>
      </c>
      <c r="E12" s="40">
        <v>3473.5</v>
      </c>
      <c r="F12" s="52">
        <v>0</v>
      </c>
      <c r="G12" s="15">
        <f t="shared" ref="G12:G49" si="2">F12/D12*100</f>
        <v>0</v>
      </c>
      <c r="H12" s="9">
        <f t="shared" si="1"/>
        <v>0</v>
      </c>
      <c r="I12" s="47"/>
      <c r="J12" s="21"/>
      <c r="K12" s="20"/>
      <c r="L12" s="22"/>
      <c r="M12" s="17"/>
    </row>
    <row r="13" spans="1:13" ht="38.25" x14ac:dyDescent="0.2">
      <c r="A13" s="11" t="s">
        <v>17</v>
      </c>
      <c r="B13" s="8" t="s">
        <v>3</v>
      </c>
      <c r="C13" s="8" t="s">
        <v>18</v>
      </c>
      <c r="D13" s="40">
        <v>128075.7</v>
      </c>
      <c r="E13" s="40">
        <v>142847.79999999999</v>
      </c>
      <c r="F13" s="52">
        <v>137672.20000000001</v>
      </c>
      <c r="G13" s="15">
        <f t="shared" si="2"/>
        <v>107.49283431595534</v>
      </c>
      <c r="H13" s="9">
        <f t="shared" si="1"/>
        <v>96.376843045535196</v>
      </c>
      <c r="I13" s="54" t="s">
        <v>86</v>
      </c>
      <c r="J13" s="21"/>
      <c r="K13" s="20"/>
      <c r="L13" s="22"/>
      <c r="M13" s="17"/>
    </row>
    <row r="14" spans="1:13" ht="34.5" customHeight="1" x14ac:dyDescent="0.2">
      <c r="A14" s="13" t="s">
        <v>19</v>
      </c>
      <c r="B14" s="14" t="s">
        <v>8</v>
      </c>
      <c r="C14" s="14" t="s">
        <v>4</v>
      </c>
      <c r="D14" s="39">
        <f>SUM(D15)+D16</f>
        <v>16353.2</v>
      </c>
      <c r="E14" s="39">
        <f>SUM(E15:E16)</f>
        <v>20779.7</v>
      </c>
      <c r="F14" s="50">
        <f>SUM(F15:F16)</f>
        <v>19543.600000000002</v>
      </c>
      <c r="G14" s="15">
        <f t="shared" si="2"/>
        <v>119.50933150698336</v>
      </c>
      <c r="H14" s="15">
        <f t="shared" si="1"/>
        <v>94.051405939450532</v>
      </c>
      <c r="I14" s="47"/>
      <c r="J14" s="20"/>
      <c r="K14" s="20"/>
      <c r="L14" s="23"/>
      <c r="M14" s="17"/>
    </row>
    <row r="15" spans="1:13" x14ac:dyDescent="0.2">
      <c r="A15" s="11" t="s">
        <v>64</v>
      </c>
      <c r="B15" s="8" t="s">
        <v>8</v>
      </c>
      <c r="C15" s="28" t="s">
        <v>20</v>
      </c>
      <c r="D15" s="40">
        <v>15853.2</v>
      </c>
      <c r="E15" s="40">
        <v>20279.7</v>
      </c>
      <c r="F15" s="56">
        <v>19043.7</v>
      </c>
      <c r="G15" s="15">
        <f t="shared" si="2"/>
        <v>120.12527439255165</v>
      </c>
      <c r="H15" s="9">
        <f t="shared" si="1"/>
        <v>93.905235284545626</v>
      </c>
      <c r="I15" s="46"/>
      <c r="J15" s="20"/>
      <c r="K15" s="20"/>
      <c r="L15" s="23"/>
      <c r="M15" s="17"/>
    </row>
    <row r="16" spans="1:13" ht="47.25" x14ac:dyDescent="0.2">
      <c r="A16" s="11" t="s">
        <v>65</v>
      </c>
      <c r="B16" s="8" t="s">
        <v>8</v>
      </c>
      <c r="C16" s="8">
        <v>10</v>
      </c>
      <c r="D16" s="40">
        <v>500</v>
      </c>
      <c r="E16" s="40">
        <v>500</v>
      </c>
      <c r="F16" s="52">
        <v>499.9</v>
      </c>
      <c r="G16" s="15">
        <f t="shared" si="2"/>
        <v>99.97999999999999</v>
      </c>
      <c r="H16" s="9">
        <f t="shared" si="1"/>
        <v>99.97999999999999</v>
      </c>
      <c r="I16" s="53"/>
      <c r="J16" s="21"/>
      <c r="K16" s="20"/>
      <c r="L16" s="22"/>
      <c r="M16" s="17"/>
    </row>
    <row r="17" spans="1:13" ht="21.75" customHeight="1" x14ac:dyDescent="0.2">
      <c r="A17" s="13" t="s">
        <v>21</v>
      </c>
      <c r="B17" s="14" t="s">
        <v>10</v>
      </c>
      <c r="C17" s="14" t="s">
        <v>4</v>
      </c>
      <c r="D17" s="39">
        <f>SUM(D18:D21)</f>
        <v>63617.7</v>
      </c>
      <c r="E17" s="39">
        <f>SUM(E18:E21)</f>
        <v>88538.599999999991</v>
      </c>
      <c r="F17" s="50">
        <f>SUM(F18:F21)</f>
        <v>77523.7</v>
      </c>
      <c r="G17" s="15">
        <f t="shared" si="2"/>
        <v>121.85869655771899</v>
      </c>
      <c r="H17" s="15">
        <f t="shared" si="1"/>
        <v>87.559211462571128</v>
      </c>
      <c r="I17" s="45"/>
      <c r="J17" s="20"/>
      <c r="K17" s="20"/>
      <c r="L17" s="23"/>
      <c r="M17" s="17"/>
    </row>
    <row r="18" spans="1:13" ht="51" x14ac:dyDescent="0.2">
      <c r="A18" s="11" t="s">
        <v>22</v>
      </c>
      <c r="B18" s="8" t="s">
        <v>10</v>
      </c>
      <c r="C18" s="8" t="s">
        <v>11</v>
      </c>
      <c r="D18" s="40">
        <v>4103.1000000000004</v>
      </c>
      <c r="E18" s="40">
        <v>4761.3999999999996</v>
      </c>
      <c r="F18" s="52">
        <v>4681.2</v>
      </c>
      <c r="G18" s="15">
        <f t="shared" si="2"/>
        <v>114.08934707903779</v>
      </c>
      <c r="H18" s="9">
        <f t="shared" si="1"/>
        <v>98.315621455874322</v>
      </c>
      <c r="I18" s="53" t="s">
        <v>87</v>
      </c>
      <c r="J18" s="21"/>
      <c r="K18" s="20"/>
      <c r="L18" s="22"/>
      <c r="M18" s="17"/>
    </row>
    <row r="19" spans="1:13" x14ac:dyDescent="0.2">
      <c r="A19" s="11" t="s">
        <v>72</v>
      </c>
      <c r="B19" s="8" t="s">
        <v>10</v>
      </c>
      <c r="C19" s="8">
        <v>7</v>
      </c>
      <c r="D19" s="40">
        <v>0</v>
      </c>
      <c r="E19" s="40">
        <v>198</v>
      </c>
      <c r="F19" s="52">
        <v>198</v>
      </c>
      <c r="G19" s="40">
        <v>0</v>
      </c>
      <c r="H19" s="9">
        <f t="shared" ref="H19" si="3">F19/E19*100</f>
        <v>100</v>
      </c>
      <c r="I19" s="53"/>
      <c r="J19" s="21"/>
      <c r="K19" s="20"/>
      <c r="L19" s="22"/>
      <c r="M19" s="17"/>
    </row>
    <row r="20" spans="1:13" ht="57" customHeight="1" x14ac:dyDescent="0.2">
      <c r="A20" s="11" t="s">
        <v>24</v>
      </c>
      <c r="B20" s="8" t="s">
        <v>10</v>
      </c>
      <c r="C20" s="8" t="s">
        <v>20</v>
      </c>
      <c r="D20" s="40">
        <v>46718.7</v>
      </c>
      <c r="E20" s="40">
        <v>71226.899999999994</v>
      </c>
      <c r="F20" s="52">
        <v>61967.199999999997</v>
      </c>
      <c r="G20" s="15">
        <f t="shared" si="2"/>
        <v>132.63896469721973</v>
      </c>
      <c r="H20" s="9">
        <f t="shared" si="1"/>
        <v>86.999714995317774</v>
      </c>
      <c r="I20" s="54" t="s">
        <v>89</v>
      </c>
      <c r="J20" s="21"/>
      <c r="K20" s="20"/>
      <c r="L20" s="22"/>
      <c r="M20" s="17"/>
    </row>
    <row r="21" spans="1:13" x14ac:dyDescent="0.2">
      <c r="A21" s="11" t="s">
        <v>25</v>
      </c>
      <c r="B21" s="8" t="s">
        <v>10</v>
      </c>
      <c r="C21" s="8" t="s">
        <v>26</v>
      </c>
      <c r="D21" s="40">
        <v>12795.9</v>
      </c>
      <c r="E21" s="40">
        <v>12352.3</v>
      </c>
      <c r="F21" s="52">
        <v>10677.3</v>
      </c>
      <c r="G21" s="15">
        <f t="shared" si="2"/>
        <v>83.443134128900667</v>
      </c>
      <c r="H21" s="9">
        <f t="shared" si="1"/>
        <v>86.439772350088646</v>
      </c>
      <c r="I21" s="54" t="s">
        <v>88</v>
      </c>
      <c r="J21" s="20"/>
      <c r="K21" s="20"/>
      <c r="L21" s="20"/>
      <c r="M21" s="17"/>
    </row>
    <row r="22" spans="1:13" ht="24.75" customHeight="1" x14ac:dyDescent="0.2">
      <c r="A22" s="13" t="s">
        <v>27</v>
      </c>
      <c r="B22" s="14" t="s">
        <v>11</v>
      </c>
      <c r="C22" s="14" t="s">
        <v>4</v>
      </c>
      <c r="D22" s="39">
        <f>SUM(D23:D26)</f>
        <v>558162.5</v>
      </c>
      <c r="E22" s="39">
        <f t="shared" ref="E22:F22" si="4">SUM(E23:E26)</f>
        <v>1408362.5</v>
      </c>
      <c r="F22" s="50">
        <f t="shared" si="4"/>
        <v>1042204.2000000001</v>
      </c>
      <c r="G22" s="15">
        <f t="shared" si="2"/>
        <v>186.72056972655813</v>
      </c>
      <c r="H22" s="15">
        <f t="shared" si="1"/>
        <v>74.001132520924131</v>
      </c>
      <c r="I22" s="61"/>
      <c r="J22" s="20"/>
      <c r="K22" s="20"/>
      <c r="L22" s="23"/>
      <c r="M22" s="17"/>
    </row>
    <row r="23" spans="1:13" ht="46.5" customHeight="1" x14ac:dyDescent="0.2">
      <c r="A23" s="12" t="s">
        <v>28</v>
      </c>
      <c r="B23" s="10" t="s">
        <v>11</v>
      </c>
      <c r="C23" s="8" t="s">
        <v>3</v>
      </c>
      <c r="D23" s="40">
        <v>12043.7</v>
      </c>
      <c r="E23" s="40">
        <v>22317.8</v>
      </c>
      <c r="F23" s="52">
        <v>21964.3</v>
      </c>
      <c r="G23" s="15">
        <f t="shared" si="2"/>
        <v>182.37169640558963</v>
      </c>
      <c r="H23" s="9">
        <f t="shared" si="1"/>
        <v>98.416062515122462</v>
      </c>
      <c r="I23" s="54" t="s">
        <v>66</v>
      </c>
      <c r="J23" s="24"/>
      <c r="K23" s="20"/>
      <c r="L23" s="24"/>
      <c r="M23" s="17"/>
    </row>
    <row r="24" spans="1:13" ht="48.75" customHeight="1" x14ac:dyDescent="0.2">
      <c r="A24" s="12" t="s">
        <v>29</v>
      </c>
      <c r="B24" s="10" t="s">
        <v>11</v>
      </c>
      <c r="C24" s="8" t="s">
        <v>6</v>
      </c>
      <c r="D24" s="40">
        <v>376525.8</v>
      </c>
      <c r="E24" s="40">
        <v>1004560.2</v>
      </c>
      <c r="F24" s="52">
        <v>664133.30000000005</v>
      </c>
      <c r="G24" s="15">
        <f t="shared" si="2"/>
        <v>176.38453991731777</v>
      </c>
      <c r="H24" s="9">
        <f t="shared" si="1"/>
        <v>66.111846756421372</v>
      </c>
      <c r="I24" s="54" t="s">
        <v>66</v>
      </c>
      <c r="J24" s="24"/>
      <c r="K24" s="20"/>
      <c r="L24" s="24"/>
      <c r="M24" s="17"/>
    </row>
    <row r="25" spans="1:13" ht="65.25" customHeight="1" x14ac:dyDescent="0.2">
      <c r="A25" s="12" t="s">
        <v>30</v>
      </c>
      <c r="B25" s="10" t="s">
        <v>11</v>
      </c>
      <c r="C25" s="8" t="s">
        <v>8</v>
      </c>
      <c r="D25" s="40">
        <v>150852.79999999999</v>
      </c>
      <c r="E25" s="40">
        <v>361024</v>
      </c>
      <c r="F25" s="52">
        <v>337796.9</v>
      </c>
      <c r="G25" s="15">
        <f t="shared" si="2"/>
        <v>223.92484594253474</v>
      </c>
      <c r="H25" s="9">
        <f t="shared" si="1"/>
        <v>93.566328000354545</v>
      </c>
      <c r="I25" s="54" t="s">
        <v>66</v>
      </c>
      <c r="J25" s="24"/>
      <c r="K25" s="20"/>
      <c r="L25" s="24"/>
      <c r="M25" s="17"/>
    </row>
    <row r="26" spans="1:13" ht="51" customHeight="1" x14ac:dyDescent="0.2">
      <c r="A26" s="12" t="s">
        <v>31</v>
      </c>
      <c r="B26" s="10" t="s">
        <v>11</v>
      </c>
      <c r="C26" s="8" t="s">
        <v>11</v>
      </c>
      <c r="D26" s="40">
        <v>18740.2</v>
      </c>
      <c r="E26" s="40">
        <v>20460.5</v>
      </c>
      <c r="F26" s="52">
        <v>18309.7</v>
      </c>
      <c r="G26" s="15">
        <f t="shared" si="2"/>
        <v>97.702799329783033</v>
      </c>
      <c r="H26" s="9">
        <f t="shared" si="1"/>
        <v>89.48803792673688</v>
      </c>
      <c r="I26" s="54" t="s">
        <v>69</v>
      </c>
      <c r="J26" s="24"/>
      <c r="K26" s="20"/>
      <c r="L26" s="24"/>
      <c r="M26" s="17"/>
    </row>
    <row r="27" spans="1:13" ht="24" customHeight="1" x14ac:dyDescent="0.2">
      <c r="A27" s="13" t="s">
        <v>32</v>
      </c>
      <c r="B27" s="16" t="s">
        <v>14</v>
      </c>
      <c r="C27" s="14" t="s">
        <v>4</v>
      </c>
      <c r="D27" s="39">
        <f>SUM(D28:D31)</f>
        <v>995989.5</v>
      </c>
      <c r="E27" s="50">
        <f>SUM(E28:E31)</f>
        <v>1120218.5999999999</v>
      </c>
      <c r="F27" s="50">
        <f>SUM(F28:F31)</f>
        <v>1101756.5</v>
      </c>
      <c r="G27" s="15">
        <f t="shared" si="2"/>
        <v>110.61928865715953</v>
      </c>
      <c r="H27" s="15">
        <f t="shared" si="1"/>
        <v>98.351919884208328</v>
      </c>
      <c r="I27" s="47"/>
      <c r="J27" s="25"/>
      <c r="K27" s="20"/>
      <c r="L27" s="25"/>
      <c r="M27" s="17"/>
    </row>
    <row r="28" spans="1:13" ht="24.75" customHeight="1" x14ac:dyDescent="0.2">
      <c r="A28" s="12" t="s">
        <v>33</v>
      </c>
      <c r="B28" s="10" t="s">
        <v>14</v>
      </c>
      <c r="C28" s="8" t="s">
        <v>3</v>
      </c>
      <c r="D28" s="40">
        <v>285234.3</v>
      </c>
      <c r="E28" s="40">
        <v>299687.3</v>
      </c>
      <c r="F28" s="52">
        <v>299687.3</v>
      </c>
      <c r="G28" s="15">
        <f t="shared" si="2"/>
        <v>105.06706241149818</v>
      </c>
      <c r="H28" s="9">
        <f t="shared" si="1"/>
        <v>100</v>
      </c>
      <c r="I28" s="48"/>
      <c r="J28" s="24"/>
      <c r="K28" s="20"/>
      <c r="L28" s="24"/>
      <c r="M28" s="17"/>
    </row>
    <row r="29" spans="1:13" ht="165.75" x14ac:dyDescent="0.2">
      <c r="A29" s="12" t="s">
        <v>34</v>
      </c>
      <c r="B29" s="10" t="s">
        <v>14</v>
      </c>
      <c r="C29" s="8" t="s">
        <v>6</v>
      </c>
      <c r="D29" s="40">
        <v>564625.69999999995</v>
      </c>
      <c r="E29" s="40">
        <v>634801.6</v>
      </c>
      <c r="F29" s="52">
        <v>627645.5</v>
      </c>
      <c r="G29" s="15">
        <f t="shared" si="2"/>
        <v>111.1613410441643</v>
      </c>
      <c r="H29" s="9">
        <f t="shared" si="1"/>
        <v>98.872702904340514</v>
      </c>
      <c r="I29" s="48" t="s">
        <v>77</v>
      </c>
      <c r="J29" s="24"/>
      <c r="K29" s="20"/>
      <c r="L29" s="24"/>
      <c r="M29" s="17"/>
    </row>
    <row r="30" spans="1:13" x14ac:dyDescent="0.2">
      <c r="A30" s="12" t="s">
        <v>56</v>
      </c>
      <c r="B30" s="10" t="s">
        <v>14</v>
      </c>
      <c r="C30" s="8" t="s">
        <v>8</v>
      </c>
      <c r="D30" s="40">
        <v>84060.9</v>
      </c>
      <c r="E30" s="40">
        <v>88477.9</v>
      </c>
      <c r="F30" s="52">
        <v>84957.9</v>
      </c>
      <c r="G30" s="15">
        <f t="shared" si="2"/>
        <v>101.06708350731435</v>
      </c>
      <c r="H30" s="9">
        <f t="shared" si="1"/>
        <v>96.021605395245587</v>
      </c>
      <c r="I30" s="46"/>
      <c r="J30" s="24"/>
      <c r="K30" s="20"/>
      <c r="L30" s="24"/>
      <c r="M30" s="17"/>
    </row>
    <row r="31" spans="1:13" ht="51" x14ac:dyDescent="0.2">
      <c r="A31" s="12" t="s">
        <v>35</v>
      </c>
      <c r="B31" s="10" t="s">
        <v>14</v>
      </c>
      <c r="C31" s="8" t="s">
        <v>20</v>
      </c>
      <c r="D31" s="40">
        <v>62068.6</v>
      </c>
      <c r="E31" s="40">
        <v>97251.8</v>
      </c>
      <c r="F31" s="52">
        <v>89465.8</v>
      </c>
      <c r="G31" s="15">
        <f t="shared" ref="G31" si="5">F31/D31*100</f>
        <v>144.14019327002705</v>
      </c>
      <c r="H31" s="9">
        <f t="shared" ref="H31" si="6">F31/E31*100</f>
        <v>91.993978517621272</v>
      </c>
      <c r="I31" s="54" t="s">
        <v>85</v>
      </c>
      <c r="J31" s="59"/>
      <c r="K31" s="20"/>
      <c r="L31" s="24"/>
      <c r="M31" s="17"/>
    </row>
    <row r="32" spans="1:13" ht="19.5" customHeight="1" x14ac:dyDescent="0.2">
      <c r="A32" s="13" t="s">
        <v>36</v>
      </c>
      <c r="B32" s="16" t="s">
        <v>23</v>
      </c>
      <c r="C32" s="14" t="s">
        <v>4</v>
      </c>
      <c r="D32" s="39">
        <f>SUM(D33:D34)</f>
        <v>96451</v>
      </c>
      <c r="E32" s="50">
        <f t="shared" ref="E32:F32" si="7">SUM(E33:E34)</f>
        <v>117100.20000000001</v>
      </c>
      <c r="F32" s="50">
        <f t="shared" si="7"/>
        <v>113943.5</v>
      </c>
      <c r="G32" s="15">
        <f t="shared" si="2"/>
        <v>118.13615203574872</v>
      </c>
      <c r="H32" s="15">
        <f t="shared" si="1"/>
        <v>97.304274458967612</v>
      </c>
      <c r="I32" s="47"/>
      <c r="J32" s="25"/>
      <c r="K32" s="20"/>
      <c r="L32" s="25"/>
      <c r="M32" s="17"/>
    </row>
    <row r="33" spans="1:13" ht="76.5" x14ac:dyDescent="0.2">
      <c r="A33" s="12" t="s">
        <v>37</v>
      </c>
      <c r="B33" s="10" t="s">
        <v>23</v>
      </c>
      <c r="C33" s="8" t="s">
        <v>3</v>
      </c>
      <c r="D33" s="40">
        <v>68369.600000000006</v>
      </c>
      <c r="E33" s="40">
        <v>85942.3</v>
      </c>
      <c r="F33" s="52">
        <v>84219.1</v>
      </c>
      <c r="G33" s="15">
        <f t="shared" si="2"/>
        <v>123.18208677540896</v>
      </c>
      <c r="H33" s="9">
        <f t="shared" si="1"/>
        <v>97.994933810242458</v>
      </c>
      <c r="I33" s="54" t="s">
        <v>84</v>
      </c>
      <c r="J33" s="24"/>
      <c r="K33" s="20"/>
      <c r="L33" s="24"/>
      <c r="M33" s="17"/>
    </row>
    <row r="34" spans="1:13" ht="25.5" x14ac:dyDescent="0.2">
      <c r="A34" s="12" t="s">
        <v>38</v>
      </c>
      <c r="B34" s="10" t="s">
        <v>23</v>
      </c>
      <c r="C34" s="8" t="s">
        <v>10</v>
      </c>
      <c r="D34" s="40">
        <v>28081.4</v>
      </c>
      <c r="E34" s="51">
        <v>31157.9</v>
      </c>
      <c r="F34" s="52">
        <v>29724.400000000001</v>
      </c>
      <c r="G34" s="15">
        <f t="shared" si="2"/>
        <v>105.8508478921991</v>
      </c>
      <c r="H34" s="9">
        <f t="shared" si="1"/>
        <v>95.39924064202016</v>
      </c>
      <c r="I34" s="46" t="s">
        <v>78</v>
      </c>
      <c r="J34" s="24"/>
      <c r="K34" s="20"/>
      <c r="L34" s="24"/>
      <c r="M34" s="17"/>
    </row>
    <row r="35" spans="1:13" ht="23.25" customHeight="1" x14ac:dyDescent="0.2">
      <c r="A35" s="13" t="s">
        <v>39</v>
      </c>
      <c r="B35" s="16" t="s">
        <v>20</v>
      </c>
      <c r="C35" s="14" t="s">
        <v>4</v>
      </c>
      <c r="D35" s="39">
        <f>SUM(D36)</f>
        <v>986.3</v>
      </c>
      <c r="E35" s="39">
        <f t="shared" ref="E35:F35" si="8">SUM(E36)</f>
        <v>986.3</v>
      </c>
      <c r="F35" s="50">
        <f t="shared" si="8"/>
        <v>986.3</v>
      </c>
      <c r="G35" s="15">
        <f t="shared" si="2"/>
        <v>100</v>
      </c>
      <c r="H35" s="15">
        <f t="shared" si="1"/>
        <v>100</v>
      </c>
      <c r="I35" s="45"/>
      <c r="J35" s="25"/>
      <c r="K35" s="20"/>
      <c r="L35" s="25"/>
      <c r="M35" s="17"/>
    </row>
    <row r="36" spans="1:13" x14ac:dyDescent="0.2">
      <c r="A36" s="12" t="s">
        <v>40</v>
      </c>
      <c r="B36" s="10" t="s">
        <v>20</v>
      </c>
      <c r="C36" s="8" t="s">
        <v>20</v>
      </c>
      <c r="D36" s="40">
        <v>986.3</v>
      </c>
      <c r="E36" s="40">
        <v>986.3</v>
      </c>
      <c r="F36" s="52">
        <v>986.3</v>
      </c>
      <c r="G36" s="15">
        <f t="shared" si="2"/>
        <v>100</v>
      </c>
      <c r="H36" s="9">
        <f t="shared" si="1"/>
        <v>100</v>
      </c>
      <c r="I36" s="53"/>
      <c r="J36" s="24"/>
      <c r="K36" s="20"/>
      <c r="L36" s="24"/>
      <c r="M36" s="17"/>
    </row>
    <row r="37" spans="1:13" ht="21" customHeight="1" x14ac:dyDescent="0.2">
      <c r="A37" s="13" t="s">
        <v>41</v>
      </c>
      <c r="B37" s="16" t="s">
        <v>42</v>
      </c>
      <c r="C37" s="14" t="s">
        <v>4</v>
      </c>
      <c r="D37" s="39">
        <f>SUM(D38:D41)</f>
        <v>130301.4</v>
      </c>
      <c r="E37" s="39">
        <f t="shared" ref="E37:F37" si="9">SUM(E38:E41)</f>
        <v>127983.9</v>
      </c>
      <c r="F37" s="50">
        <f t="shared" si="9"/>
        <v>126348.6</v>
      </c>
      <c r="G37" s="15">
        <f t="shared" si="2"/>
        <v>96.966417858902517</v>
      </c>
      <c r="H37" s="15">
        <f t="shared" si="1"/>
        <v>98.72226115941146</v>
      </c>
      <c r="I37" s="55"/>
      <c r="J37" s="25"/>
      <c r="K37" s="20"/>
      <c r="L37" s="25"/>
      <c r="M37" s="17"/>
    </row>
    <row r="38" spans="1:13" ht="25.5" customHeight="1" x14ac:dyDescent="0.2">
      <c r="A38" s="12" t="s">
        <v>43</v>
      </c>
      <c r="B38" s="10" t="s">
        <v>42</v>
      </c>
      <c r="C38" s="8" t="s">
        <v>3</v>
      </c>
      <c r="D38" s="40">
        <v>2525</v>
      </c>
      <c r="E38" s="40">
        <v>2268.4</v>
      </c>
      <c r="F38" s="52">
        <v>2268.4</v>
      </c>
      <c r="G38" s="15">
        <f t="shared" si="2"/>
        <v>89.837623762376239</v>
      </c>
      <c r="H38" s="9">
        <f t="shared" si="1"/>
        <v>100</v>
      </c>
      <c r="I38" s="53" t="s">
        <v>80</v>
      </c>
      <c r="J38" s="24"/>
      <c r="K38" s="20"/>
      <c r="L38" s="24"/>
      <c r="M38" s="17"/>
    </row>
    <row r="39" spans="1:13" ht="76.5" x14ac:dyDescent="0.2">
      <c r="A39" s="12" t="s">
        <v>44</v>
      </c>
      <c r="B39" s="10" t="s">
        <v>42</v>
      </c>
      <c r="C39" s="8" t="s">
        <v>8</v>
      </c>
      <c r="D39" s="40">
        <v>10719.3</v>
      </c>
      <c r="E39" s="40">
        <v>8735.7999999999993</v>
      </c>
      <c r="F39" s="52">
        <v>8185.7</v>
      </c>
      <c r="G39" s="15">
        <f t="shared" ref="G39" si="10">F39/D39*100</f>
        <v>76.364128254643489</v>
      </c>
      <c r="H39" s="9">
        <f t="shared" ref="H39" si="11">F39/E39*100</f>
        <v>93.702923601730816</v>
      </c>
      <c r="I39" s="54" t="s">
        <v>79</v>
      </c>
      <c r="J39" s="24"/>
      <c r="K39" s="20"/>
      <c r="L39" s="24"/>
      <c r="M39" s="17"/>
    </row>
    <row r="40" spans="1:13" ht="25.5" customHeight="1" x14ac:dyDescent="0.2">
      <c r="A40" s="12" t="s">
        <v>45</v>
      </c>
      <c r="B40" s="10" t="s">
        <v>42</v>
      </c>
      <c r="C40" s="8" t="s">
        <v>10</v>
      </c>
      <c r="D40" s="40">
        <v>111646.39999999999</v>
      </c>
      <c r="E40" s="40">
        <v>111319</v>
      </c>
      <c r="F40" s="52">
        <v>110246.2</v>
      </c>
      <c r="G40" s="15">
        <f t="shared" ref="G40:G41" si="12">F40/D40*100</f>
        <v>98.745861935539352</v>
      </c>
      <c r="H40" s="9">
        <f t="shared" si="1"/>
        <v>99.036283114293155</v>
      </c>
      <c r="I40" s="46"/>
      <c r="J40" s="24"/>
      <c r="K40" s="20"/>
      <c r="L40" s="24"/>
      <c r="M40" s="17"/>
    </row>
    <row r="41" spans="1:13" ht="30" customHeight="1" x14ac:dyDescent="0.2">
      <c r="A41" s="12" t="s">
        <v>46</v>
      </c>
      <c r="B41" s="10" t="s">
        <v>42</v>
      </c>
      <c r="C41" s="8" t="s">
        <v>13</v>
      </c>
      <c r="D41" s="40">
        <v>5410.7</v>
      </c>
      <c r="E41" s="40">
        <v>5660.7</v>
      </c>
      <c r="F41" s="52">
        <v>5648.3</v>
      </c>
      <c r="G41" s="15">
        <f t="shared" si="12"/>
        <v>104.39129872290091</v>
      </c>
      <c r="H41" s="9">
        <f t="shared" si="1"/>
        <v>99.780945819421632</v>
      </c>
      <c r="I41" s="46"/>
      <c r="J41" s="30"/>
      <c r="K41" s="20"/>
      <c r="L41" s="24"/>
      <c r="M41" s="17"/>
    </row>
    <row r="42" spans="1:13" ht="21.75" customHeight="1" x14ac:dyDescent="0.2">
      <c r="A42" s="13" t="s">
        <v>47</v>
      </c>
      <c r="B42" s="16" t="s">
        <v>16</v>
      </c>
      <c r="C42" s="14" t="s">
        <v>4</v>
      </c>
      <c r="D42" s="39">
        <f>SUM(D43:D46)</f>
        <v>125798.40000000001</v>
      </c>
      <c r="E42" s="39">
        <f t="shared" ref="E42:F42" si="13">SUM(E43:E46)</f>
        <v>144094.29999999999</v>
      </c>
      <c r="F42" s="50">
        <f t="shared" si="13"/>
        <v>143896.19999999998</v>
      </c>
      <c r="G42" s="15">
        <f t="shared" si="2"/>
        <v>114.38635149572647</v>
      </c>
      <c r="H42" s="15">
        <f t="shared" si="1"/>
        <v>99.862520585477696</v>
      </c>
      <c r="I42" s="45"/>
      <c r="J42" s="25"/>
      <c r="K42" s="20"/>
      <c r="L42" s="25"/>
      <c r="M42" s="17"/>
    </row>
    <row r="43" spans="1:13" ht="25.5" x14ac:dyDescent="0.2">
      <c r="A43" s="12" t="s">
        <v>48</v>
      </c>
      <c r="B43" s="10" t="s">
        <v>16</v>
      </c>
      <c r="C43" s="8" t="s">
        <v>3</v>
      </c>
      <c r="D43" s="40">
        <v>61564.800000000003</v>
      </c>
      <c r="E43" s="40">
        <v>15714.5</v>
      </c>
      <c r="F43" s="52">
        <v>15714.4</v>
      </c>
      <c r="G43" s="15">
        <f t="shared" si="2"/>
        <v>25.524975310567079</v>
      </c>
      <c r="H43" s="9">
        <f t="shared" si="1"/>
        <v>99.9993636450412</v>
      </c>
      <c r="I43" s="46" t="s">
        <v>83</v>
      </c>
      <c r="J43" s="24"/>
      <c r="K43" s="20"/>
      <c r="L43" s="24"/>
      <c r="M43" s="17"/>
    </row>
    <row r="44" spans="1:13" ht="51" x14ac:dyDescent="0.2">
      <c r="A44" s="12" t="s">
        <v>49</v>
      </c>
      <c r="B44" s="10" t="s">
        <v>16</v>
      </c>
      <c r="C44" s="8" t="s">
        <v>6</v>
      </c>
      <c r="D44" s="40">
        <v>53512.4</v>
      </c>
      <c r="E44" s="40">
        <v>67721</v>
      </c>
      <c r="F44" s="52">
        <v>67670.7</v>
      </c>
      <c r="G44" s="15">
        <f t="shared" si="2"/>
        <v>126.45797983271166</v>
      </c>
      <c r="H44" s="9">
        <f t="shared" si="1"/>
        <v>99.925724664431996</v>
      </c>
      <c r="I44" s="54" t="s">
        <v>81</v>
      </c>
      <c r="J44" s="24"/>
      <c r="K44" s="20"/>
      <c r="L44" s="24"/>
      <c r="M44" s="17"/>
    </row>
    <row r="45" spans="1:13" ht="25.5" x14ac:dyDescent="0.2">
      <c r="A45" s="12" t="s">
        <v>73</v>
      </c>
      <c r="B45" s="10" t="s">
        <v>16</v>
      </c>
      <c r="C45" s="28" t="s">
        <v>8</v>
      </c>
      <c r="D45" s="40">
        <v>0</v>
      </c>
      <c r="E45" s="40">
        <v>49211.5</v>
      </c>
      <c r="F45" s="52">
        <v>49091.3</v>
      </c>
      <c r="G45" s="15" t="s">
        <v>82</v>
      </c>
      <c r="H45" s="9">
        <f t="shared" ref="H45" si="14">F45/E45*100</f>
        <v>99.755748148298679</v>
      </c>
      <c r="I45" s="46" t="s">
        <v>83</v>
      </c>
      <c r="J45" s="24"/>
      <c r="K45" s="20"/>
      <c r="L45" s="24"/>
      <c r="M45" s="17"/>
    </row>
    <row r="46" spans="1:13" ht="24.75" customHeight="1" x14ac:dyDescent="0.2">
      <c r="A46" s="12" t="s">
        <v>50</v>
      </c>
      <c r="B46" s="10" t="s">
        <v>16</v>
      </c>
      <c r="C46" s="8" t="s">
        <v>11</v>
      </c>
      <c r="D46" s="40">
        <v>10721.2</v>
      </c>
      <c r="E46" s="40">
        <v>11447.3</v>
      </c>
      <c r="F46" s="52">
        <v>11419.8</v>
      </c>
      <c r="G46" s="15">
        <f t="shared" si="2"/>
        <v>106.5160616348916</v>
      </c>
      <c r="H46" s="9">
        <f t="shared" si="1"/>
        <v>99.759768679077169</v>
      </c>
      <c r="I46" s="46" t="s">
        <v>78</v>
      </c>
      <c r="J46" s="24"/>
      <c r="K46" s="20"/>
      <c r="L46" s="24"/>
      <c r="M46" s="17"/>
    </row>
    <row r="47" spans="1:13" ht="32.25" customHeight="1" x14ac:dyDescent="0.2">
      <c r="A47" s="13" t="s">
        <v>51</v>
      </c>
      <c r="B47" s="16" t="s">
        <v>18</v>
      </c>
      <c r="C47" s="14" t="s">
        <v>4</v>
      </c>
      <c r="D47" s="39">
        <f>SUM(D48)</f>
        <v>14172.3</v>
      </c>
      <c r="E47" s="39">
        <f t="shared" ref="E47:F47" si="15">SUM(E48)</f>
        <v>10757</v>
      </c>
      <c r="F47" s="50">
        <f t="shared" si="15"/>
        <v>10684.2</v>
      </c>
      <c r="G47" s="15">
        <f t="shared" si="2"/>
        <v>75.387904574416297</v>
      </c>
      <c r="H47" s="15">
        <f t="shared" si="1"/>
        <v>99.323231384214935</v>
      </c>
      <c r="I47" s="45"/>
      <c r="J47" s="25"/>
      <c r="K47" s="20"/>
      <c r="L47" s="25"/>
      <c r="M47" s="17"/>
    </row>
    <row r="48" spans="1:13" ht="33" customHeight="1" x14ac:dyDescent="0.2">
      <c r="A48" s="12" t="s">
        <v>52</v>
      </c>
      <c r="B48" s="10" t="s">
        <v>18</v>
      </c>
      <c r="C48" s="8" t="s">
        <v>3</v>
      </c>
      <c r="D48" s="40">
        <v>14172.3</v>
      </c>
      <c r="E48" s="40">
        <v>10757</v>
      </c>
      <c r="F48" s="52">
        <v>10684.2</v>
      </c>
      <c r="G48" s="15">
        <f t="shared" si="2"/>
        <v>75.387904574416297</v>
      </c>
      <c r="H48" s="9">
        <f t="shared" si="1"/>
        <v>99.323231384214935</v>
      </c>
      <c r="I48" s="54" t="s">
        <v>68</v>
      </c>
      <c r="J48" s="24"/>
      <c r="K48" s="20"/>
      <c r="L48" s="24"/>
      <c r="M48" s="17"/>
    </row>
    <row r="49" spans="1:13" ht="18.75" customHeight="1" x14ac:dyDescent="0.2">
      <c r="A49" s="13" t="s">
        <v>53</v>
      </c>
      <c r="B49" s="10"/>
      <c r="C49" s="8"/>
      <c r="D49" s="39">
        <f>D6+D14+D17+D22+D27+D32+D35+D37+D42+D47</f>
        <v>2228642.4</v>
      </c>
      <c r="E49" s="39">
        <f>E6+E14+E17+E22+E27+E32+E35+E37+E42+E47</f>
        <v>3289967.7999999993</v>
      </c>
      <c r="F49" s="50">
        <f>F6+F14+F17+F22+F27+F32+F35+F37+F42+F47</f>
        <v>2876598.8000000003</v>
      </c>
      <c r="G49" s="15">
        <f t="shared" si="2"/>
        <v>129.07404077029139</v>
      </c>
      <c r="H49" s="15">
        <f t="shared" si="1"/>
        <v>87.435469733168844</v>
      </c>
      <c r="I49" s="45"/>
      <c r="J49" s="25"/>
      <c r="K49" s="20"/>
      <c r="L49" s="25"/>
      <c r="M49" s="17"/>
    </row>
    <row r="50" spans="1:13" x14ac:dyDescent="0.2">
      <c r="F50" s="33"/>
      <c r="G50" s="49"/>
      <c r="H50" s="6"/>
      <c r="I50" s="17"/>
    </row>
    <row r="51" spans="1:13" x14ac:dyDescent="0.2">
      <c r="D51" s="43"/>
      <c r="E51" s="44"/>
      <c r="F51" s="44"/>
    </row>
  </sheetData>
  <mergeCells count="1">
    <mergeCell ref="A1:I1"/>
  </mergeCells>
  <printOptions horizontalCentered="1"/>
  <pageMargins left="0" right="0.19685039370078741" top="0" bottom="0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РзПр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2023-04-13T06:21:43Z</cp:lastPrinted>
  <dcterms:created xsi:type="dcterms:W3CDTF">2017-07-26T04:34:20Z</dcterms:created>
  <dcterms:modified xsi:type="dcterms:W3CDTF">2024-04-11T06:31:06Z</dcterms:modified>
</cp:coreProperties>
</file>