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ФОРМИРОВАНИЕ БЮДЖЕТА\БЮДЖЕТ 2019\БЮДЖЕТ 2019 -2021 год\БЮДЖЕТ 2019-2021 в Совет\Материалы к проекту в Совет\"/>
    </mc:Choice>
  </mc:AlternateContent>
  <bookViews>
    <workbookView xWindow="0" yWindow="0" windowWidth="24240" windowHeight="11475"/>
  </bookViews>
  <sheets>
    <sheet name="прил 1" sheetId="2" r:id="rId1"/>
    <sheet name="прил  2" sheetId="3" r:id="rId2"/>
    <sheet name="прил 3" sheetId="4" r:id="rId3"/>
  </sheets>
  <definedNames>
    <definedName name="_xlnm.Print_Titles" localSheetId="2">'прил 3'!$5:$5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G8" i="4" s="1"/>
  <c r="F9" i="4"/>
  <c r="G9" i="4" s="1"/>
  <c r="H9" i="4" s="1"/>
  <c r="F10" i="4"/>
  <c r="G10" i="4"/>
  <c r="H10" i="4" s="1"/>
  <c r="F11" i="4"/>
  <c r="G11" i="4" s="1"/>
  <c r="H11" i="4" s="1"/>
  <c r="F12" i="4"/>
  <c r="G12" i="4" s="1"/>
  <c r="H12" i="4" s="1"/>
  <c r="F13" i="4"/>
  <c r="G13" i="4" s="1"/>
  <c r="H13" i="4" s="1"/>
  <c r="F14" i="4"/>
  <c r="G14" i="4" s="1"/>
  <c r="H14" i="4" s="1"/>
  <c r="F15" i="4"/>
  <c r="G15" i="4" s="1"/>
  <c r="H15" i="4" s="1"/>
  <c r="F16" i="4"/>
  <c r="G16" i="4" s="1"/>
  <c r="H16" i="4" s="1"/>
  <c r="F17" i="4"/>
  <c r="G17" i="4" s="1"/>
  <c r="H17" i="4" s="1"/>
  <c r="F18" i="4"/>
  <c r="G18" i="4" s="1"/>
  <c r="H18" i="4" s="1"/>
  <c r="F19" i="4"/>
  <c r="G19" i="4" s="1"/>
  <c r="H19" i="4" s="1"/>
  <c r="F20" i="4"/>
  <c r="G20" i="4" s="1"/>
  <c r="H20" i="4" s="1"/>
  <c r="F21" i="4"/>
  <c r="G21" i="4" s="1"/>
  <c r="H21" i="4" s="1"/>
  <c r="F22" i="4"/>
  <c r="G22" i="4" s="1"/>
  <c r="H22" i="4" s="1"/>
  <c r="F23" i="4"/>
  <c r="G23" i="4" s="1"/>
  <c r="H23" i="4" s="1"/>
  <c r="F24" i="4"/>
  <c r="G24" i="4" s="1"/>
  <c r="H24" i="4" s="1"/>
  <c r="F25" i="4"/>
  <c r="G25" i="4" s="1"/>
  <c r="H25" i="4" s="1"/>
  <c r="F7" i="4"/>
  <c r="D6" i="4"/>
  <c r="E6" i="4"/>
  <c r="C6" i="4"/>
  <c r="J8" i="3"/>
  <c r="L8" i="3" s="1"/>
  <c r="N8" i="3" s="1"/>
  <c r="J9" i="3"/>
  <c r="L9" i="3" s="1"/>
  <c r="N9" i="3" s="1"/>
  <c r="J10" i="3"/>
  <c r="L10" i="3" s="1"/>
  <c r="N10" i="3" s="1"/>
  <c r="J11" i="3"/>
  <c r="L11" i="3" s="1"/>
  <c r="N11" i="3" s="1"/>
  <c r="J12" i="3"/>
  <c r="L12" i="3" s="1"/>
  <c r="N12" i="3" s="1"/>
  <c r="J13" i="3"/>
  <c r="L13" i="3" s="1"/>
  <c r="N13" i="3" s="1"/>
  <c r="J14" i="3"/>
  <c r="L14" i="3" s="1"/>
  <c r="N14" i="3" s="1"/>
  <c r="J15" i="3"/>
  <c r="L15" i="3" s="1"/>
  <c r="N15" i="3" s="1"/>
  <c r="J16" i="3"/>
  <c r="L16" i="3" s="1"/>
  <c r="N16" i="3" s="1"/>
  <c r="J7" i="3"/>
  <c r="L7" i="3" s="1"/>
  <c r="N7" i="3" s="1"/>
  <c r="F6" i="3"/>
  <c r="E16" i="3" s="1"/>
  <c r="H6" i="3"/>
  <c r="G14" i="3" s="1"/>
  <c r="D6" i="3"/>
  <c r="C13" i="3" s="1"/>
  <c r="E10" i="2"/>
  <c r="E14" i="2" s="1"/>
  <c r="F10" i="2"/>
  <c r="F14" i="2" s="1"/>
  <c r="G10" i="2"/>
  <c r="G14" i="2" s="1"/>
  <c r="B10" i="2"/>
  <c r="B14" i="2" s="1"/>
  <c r="D10" i="2"/>
  <c r="D14" i="2" s="1"/>
  <c r="C10" i="2"/>
  <c r="C14" i="2" s="1"/>
  <c r="I11" i="3" l="1"/>
  <c r="K10" i="3"/>
  <c r="I16" i="3"/>
  <c r="K12" i="3"/>
  <c r="F6" i="4"/>
  <c r="G7" i="4"/>
  <c r="H7" i="4" s="1"/>
  <c r="H8" i="4"/>
  <c r="H6" i="4" s="1"/>
  <c r="C10" i="3"/>
  <c r="C14" i="3"/>
  <c r="C7" i="3"/>
  <c r="C11" i="3"/>
  <c r="C15" i="3"/>
  <c r="C8" i="3"/>
  <c r="C12" i="3"/>
  <c r="C16" i="3"/>
  <c r="C9" i="3"/>
  <c r="E10" i="3"/>
  <c r="E14" i="3"/>
  <c r="G7" i="3"/>
  <c r="E7" i="3"/>
  <c r="E11" i="3"/>
  <c r="E15" i="3"/>
  <c r="G8" i="3"/>
  <c r="G12" i="3"/>
  <c r="G16" i="3"/>
  <c r="G11" i="3"/>
  <c r="E8" i="3"/>
  <c r="E12" i="3"/>
  <c r="E17" i="3"/>
  <c r="G9" i="3"/>
  <c r="G13" i="3"/>
  <c r="G17" i="3"/>
  <c r="G15" i="3"/>
  <c r="E9" i="3"/>
  <c r="E13" i="3"/>
  <c r="G10" i="3"/>
  <c r="L6" i="3"/>
  <c r="N6" i="3"/>
  <c r="M17" i="3" s="1"/>
  <c r="J6" i="3"/>
  <c r="I10" i="3" s="1"/>
  <c r="I13" i="3" l="1"/>
  <c r="I14" i="3"/>
  <c r="M7" i="3"/>
  <c r="M8" i="3"/>
  <c r="K15" i="3"/>
  <c r="K11" i="3"/>
  <c r="K7" i="3"/>
  <c r="K17" i="3"/>
  <c r="K13" i="3"/>
  <c r="K9" i="3"/>
  <c r="G6" i="4"/>
  <c r="K16" i="3"/>
  <c r="I9" i="3"/>
  <c r="I15" i="3"/>
  <c r="M10" i="3"/>
  <c r="M12" i="3"/>
  <c r="M9" i="3"/>
  <c r="M14" i="3"/>
  <c r="M16" i="3"/>
  <c r="I17" i="3"/>
  <c r="I12" i="3"/>
  <c r="I8" i="3"/>
  <c r="K8" i="3"/>
  <c r="K14" i="3"/>
  <c r="I7" i="3"/>
  <c r="M13" i="3"/>
  <c r="M15" i="3"/>
  <c r="M11" i="3"/>
  <c r="C6" i="3"/>
  <c r="E6" i="3"/>
  <c r="G6" i="3"/>
  <c r="I6" i="3" l="1"/>
  <c r="K6" i="3"/>
  <c r="M6" i="3"/>
</calcChain>
</file>

<file path=xl/sharedStrings.xml><?xml version="1.0" encoding="utf-8"?>
<sst xmlns="http://schemas.openxmlformats.org/spreadsheetml/2006/main" count="78" uniqueCount="63">
  <si>
    <t>тыс.рублей</t>
  </si>
  <si>
    <t>Наименование показателя</t>
  </si>
  <si>
    <t>2022 год</t>
  </si>
  <si>
    <t>2023 год</t>
  </si>
  <si>
    <t>Доходы всего: в том числе:</t>
  </si>
  <si>
    <t>налоговые и неналоговые</t>
  </si>
  <si>
    <t>безвоздмезные поступления</t>
  </si>
  <si>
    <t>Расходы</t>
  </si>
  <si>
    <t>1. Прогноз основных характеристик бюджета мунципального образования Белогорск</t>
  </si>
  <si>
    <t>Дефицит/профицит</t>
  </si>
  <si>
    <t>Наименование раздела классификации расходов бюджета</t>
  </si>
  <si>
    <t>Код раздела</t>
  </si>
  <si>
    <t>Расходы, всего:</t>
  </si>
  <si>
    <t>0100</t>
  </si>
  <si>
    <t>0300</t>
  </si>
  <si>
    <t>0400</t>
  </si>
  <si>
    <t>0500</t>
  </si>
  <si>
    <t>0700</t>
  </si>
  <si>
    <t>0800</t>
  </si>
  <si>
    <t>0909</t>
  </si>
  <si>
    <t>1000</t>
  </si>
  <si>
    <t>1100</t>
  </si>
  <si>
    <t>1300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</si>
  <si>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</si>
  <si>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</si>
  <si>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</si>
  <si>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</si>
  <si>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</si>
  <si>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</si>
  <si>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</si>
  <si>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</si>
  <si>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</si>
  <si>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Обслуживание государственного и муниципального долга </t>
  </si>
  <si>
    <t>Условно утверждаемые расходы</t>
  </si>
  <si>
    <t>2. Структура расходов местного  бюджета</t>
  </si>
  <si>
    <t>3. Показатели финансового обеспечения муниципальных программ муниципального образования города Белогорск и на осуществление непрограммных направлений деятельности на долгосрочных период</t>
  </si>
  <si>
    <t>Непрограммные направления деятельности</t>
  </si>
  <si>
    <t>2024 год</t>
  </si>
  <si>
    <t>очередной финансовый год</t>
  </si>
  <si>
    <t>1 год планового периода</t>
  </si>
  <si>
    <t>2 год планового периода</t>
  </si>
  <si>
    <t>%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</si>
  <si>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</si>
  <si>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>Муниципальная программа "Обеспечение безопасности населения г. Белогорска"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</si>
  <si>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Белогорск"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</si>
  <si>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</si>
  <si>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>Муниципальная программа "Развитие физической культуры и спорта на территории города Белогорск"</t>
  </si>
  <si>
    <t>Муниципальная программа "Развитие образования города Белогорск"</t>
  </si>
  <si>
    <t>Муниципальная программа "Меры адресной поддержки отдельных категорий граждан г.Белогорск"</t>
  </si>
  <si>
    <t>Муниципальная программа "Благоустройство территории муниципального образования г.Белогорск"</t>
  </si>
  <si>
    <t>Муниципальная программа "Развитие сети автомобильных дорог и объектов транспортной инфраструктуры г.Белогорск"</t>
  </si>
  <si>
    <t>Муниципальная программа "Обеспечение деятельности органов местного самоуправления г. Белогорск"</t>
  </si>
  <si>
    <t>Муниципальная программа "Обеспечение доступным и качественным жильем населения г.Белогорск"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</si>
  <si>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</si>
  <si>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</si>
  <si>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</si>
  <si>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 xml:space="preserve">Муниципальная программа "Создание условий для развития территории опережающего социально - экономического развития "Белогорск" </t>
  </si>
  <si>
    <t>Муниципальная программа "Создание условий для развития малого и среднего бизнеса в г. Белогорск"</t>
  </si>
  <si>
    <t>Муниципальная программа "Развитие и сохранение культуры и искусства в г. Белогорске"</t>
  </si>
  <si>
    <t>Муниципальная программа "Формирование современной городской среды на 2018-2022 годы"</t>
  </si>
  <si>
    <t>№ п/п</t>
  </si>
  <si>
    <t xml:space="preserve">Приложение </t>
  </si>
  <si>
    <t>Проект бюджетного прогноза муниципального образования города Белогорск на период с 2019 - 2024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</si>
</sst>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\-#,##0.0\ "/>
    <numFmt numFmtId="166" formatCode="#,##0.0"/>
    <numFmt numFmtId="167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10" fillId="0" borderId="1" xfId="0" applyNumberFormat="1" applyFont="1" applyBorder="1" applyAlignment="1">
      <alignment horizontal="right"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1" sqref="D1:G1"/>
    </sheetView>
  </sheetViews>
  <sheetFormatPr defaultRowHeight="15" x14ac:dyDescent="0.25"/>
  <cols>
    <col min="1" max="1" width="36.7109375" customWidth="1"/>
    <col min="2" max="2" width="16.28515625" customWidth="1"/>
    <col min="3" max="4" width="15.85546875" customWidth="1"/>
    <col min="5" max="5" width="15.28515625" customWidth="1"/>
    <col min="6" max="6" width="15.7109375" customWidth="1"/>
    <col min="7" max="7" width="15.28515625" customWidth="1"/>
  </cols>
  <sheetData>
    <row r="1" spans="1:7" ht="18.75" customHeight="1" x14ac:dyDescent="0.25">
      <c r="D1" s="42" t="s">
        <v>61</v>
      </c>
      <c r="E1" s="42"/>
      <c r="F1" s="42"/>
      <c r="G1" s="42"/>
    </row>
    <row r="2" spans="1:7" ht="28.5" customHeight="1" x14ac:dyDescent="0.25">
      <c r="D2" s="37"/>
      <c r="E2" s="37"/>
      <c r="F2" s="37"/>
      <c r="G2" s="37"/>
    </row>
    <row r="4" spans="1:7" ht="44.25" customHeight="1" x14ac:dyDescent="0.25">
      <c r="A4" s="35" t="s">
        <v>62</v>
      </c>
      <c r="B4" s="35"/>
      <c r="C4" s="35"/>
      <c r="D4" s="35"/>
      <c r="E4" s="35"/>
      <c r="F4" s="35"/>
      <c r="G4" s="35"/>
    </row>
    <row r="5" spans="1:7" ht="21" customHeight="1" x14ac:dyDescent="0.3">
      <c r="A5" s="36" t="s">
        <v>8</v>
      </c>
      <c r="B5" s="36"/>
      <c r="C5" s="36"/>
      <c r="D5" s="36"/>
      <c r="E5" s="36"/>
      <c r="F5" s="36"/>
      <c r="G5" s="36"/>
    </row>
    <row r="6" spans="1:7" ht="24" customHeight="1" x14ac:dyDescent="0.25">
      <c r="G6" s="1" t="s">
        <v>0</v>
      </c>
    </row>
    <row r="7" spans="1:7" ht="6" customHeight="1" x14ac:dyDescent="0.25">
      <c r="G7" s="1"/>
    </row>
    <row r="8" spans="1:7" ht="47.25" customHeight="1" x14ac:dyDescent="0.25">
      <c r="A8" s="2" t="s">
        <v>1</v>
      </c>
      <c r="B8" s="19" t="s">
        <v>38</v>
      </c>
      <c r="C8" s="19" t="s">
        <v>39</v>
      </c>
      <c r="D8" s="19" t="s">
        <v>40</v>
      </c>
      <c r="E8" s="2" t="s">
        <v>2</v>
      </c>
      <c r="F8" s="2" t="s">
        <v>3</v>
      </c>
      <c r="G8" s="2" t="s">
        <v>37</v>
      </c>
    </row>
    <row r="9" spans="1:7" ht="13.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5.75" x14ac:dyDescent="0.25">
      <c r="A10" s="5" t="s">
        <v>4</v>
      </c>
      <c r="B10" s="13">
        <f>B11+B12</f>
        <v>1315738.8</v>
      </c>
      <c r="C10" s="13">
        <f>C11+C12</f>
        <v>1414602.1</v>
      </c>
      <c r="D10" s="13">
        <f>D11+D12</f>
        <v>1438671.1</v>
      </c>
      <c r="E10" s="13">
        <f t="shared" ref="E10:G10" si="0">E11+E12</f>
        <v>1496218</v>
      </c>
      <c r="F10" s="13">
        <f t="shared" si="0"/>
        <v>1556067</v>
      </c>
      <c r="G10" s="13">
        <f t="shared" si="0"/>
        <v>1618310</v>
      </c>
    </row>
    <row r="11" spans="1:7" ht="15.75" x14ac:dyDescent="0.25">
      <c r="A11" s="4" t="s">
        <v>5</v>
      </c>
      <c r="B11" s="14">
        <v>649203</v>
      </c>
      <c r="C11" s="14">
        <v>684446.5</v>
      </c>
      <c r="D11" s="14">
        <v>667914.4</v>
      </c>
      <c r="E11" s="14">
        <v>694631</v>
      </c>
      <c r="F11" s="14">
        <v>722416</v>
      </c>
      <c r="G11" s="14">
        <v>751313</v>
      </c>
    </row>
    <row r="12" spans="1:7" ht="15.75" x14ac:dyDescent="0.25">
      <c r="A12" s="4" t="s">
        <v>6</v>
      </c>
      <c r="B12" s="14">
        <v>666535.80000000005</v>
      </c>
      <c r="C12" s="14">
        <v>730155.6</v>
      </c>
      <c r="D12" s="14">
        <v>770756.7</v>
      </c>
      <c r="E12" s="14">
        <v>801587</v>
      </c>
      <c r="F12" s="14">
        <v>833651</v>
      </c>
      <c r="G12" s="14">
        <v>866997</v>
      </c>
    </row>
    <row r="13" spans="1:7" ht="15.75" x14ac:dyDescent="0.25">
      <c r="A13" s="5" t="s">
        <v>7</v>
      </c>
      <c r="B13" s="13">
        <v>1315738.8</v>
      </c>
      <c r="C13" s="13">
        <v>1414602.1</v>
      </c>
      <c r="D13" s="13">
        <v>1438671.1</v>
      </c>
      <c r="E13" s="13">
        <v>1496218</v>
      </c>
      <c r="F13" s="13">
        <v>1556067</v>
      </c>
      <c r="G13" s="13">
        <v>1618310</v>
      </c>
    </row>
    <row r="14" spans="1:7" ht="15.75" x14ac:dyDescent="0.25">
      <c r="A14" s="5" t="s">
        <v>9</v>
      </c>
      <c r="B14" s="13">
        <f>B10-B13</f>
        <v>0</v>
      </c>
      <c r="C14" s="13">
        <f>C10-C13</f>
        <v>0</v>
      </c>
      <c r="D14" s="13">
        <f>D10-D13</f>
        <v>0</v>
      </c>
      <c r="E14" s="13">
        <f t="shared" ref="E14:G14" si="1">E10-E13</f>
        <v>0</v>
      </c>
      <c r="F14" s="13">
        <f t="shared" si="1"/>
        <v>0</v>
      </c>
      <c r="G14" s="13">
        <f t="shared" si="1"/>
        <v>0</v>
      </c>
    </row>
  </sheetData>
  <mergeCells count="4">
    <mergeCell ref="A4:G4"/>
    <mergeCell ref="A5:G5"/>
    <mergeCell ref="D1:G1"/>
    <mergeCell ref="D2:G2"/>
  </mergeCells>
  <pageMargins left="0.98425196850393704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N1" sqref="N1:N1048576"/>
    </sheetView>
  </sheetViews>
  <sheetFormatPr defaultRowHeight="15" x14ac:dyDescent="0.25"/>
  <cols>
    <col min="1" max="1" width="10.28515625" customWidth="1"/>
    <col min="2" max="2" width="37.5703125" customWidth="1"/>
    <col min="3" max="3" width="12.5703125" customWidth="1"/>
    <col min="4" max="4" width="12.5703125" hidden="1" customWidth="1"/>
    <col min="5" max="5" width="12.5703125" customWidth="1"/>
    <col min="6" max="6" width="12.5703125" hidden="1" customWidth="1"/>
    <col min="7" max="7" width="12.5703125" customWidth="1"/>
    <col min="8" max="8" width="12.5703125" hidden="1" customWidth="1"/>
    <col min="9" max="9" width="12.5703125" customWidth="1"/>
    <col min="10" max="10" width="12.5703125" hidden="1" customWidth="1"/>
    <col min="11" max="11" width="12.5703125" customWidth="1"/>
    <col min="12" max="12" width="12.5703125" hidden="1" customWidth="1"/>
    <col min="13" max="13" width="12.5703125" customWidth="1"/>
    <col min="14" max="14" width="10.28515625" hidden="1" customWidth="1"/>
  </cols>
  <sheetData>
    <row r="2" spans="1:14" ht="21" customHeight="1" x14ac:dyDescent="0.3"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4" customHeight="1" x14ac:dyDescent="0.25">
      <c r="M3" s="20" t="s">
        <v>41</v>
      </c>
    </row>
    <row r="4" spans="1:14" ht="6" customHeight="1" x14ac:dyDescent="0.25">
      <c r="N4" s="1"/>
    </row>
    <row r="5" spans="1:14" ht="49.5" customHeight="1" x14ac:dyDescent="0.25">
      <c r="A5" s="11" t="s">
        <v>11</v>
      </c>
      <c r="B5" s="11" t="s">
        <v>10</v>
      </c>
      <c r="C5" s="11" t="s">
        <v>38</v>
      </c>
      <c r="D5" s="11"/>
      <c r="E5" s="11" t="s">
        <v>39</v>
      </c>
      <c r="F5" s="11"/>
      <c r="G5" s="11" t="s">
        <v>40</v>
      </c>
      <c r="H5" s="11"/>
      <c r="I5" s="6" t="s">
        <v>2</v>
      </c>
      <c r="J5" s="6"/>
      <c r="K5" s="6" t="s">
        <v>3</v>
      </c>
      <c r="L5" s="6"/>
      <c r="M5" s="6" t="s">
        <v>37</v>
      </c>
      <c r="N5" s="6"/>
    </row>
    <row r="6" spans="1:14" s="18" customFormat="1" ht="25.5" customHeight="1" x14ac:dyDescent="0.25">
      <c r="A6" s="40" t="s">
        <v>12</v>
      </c>
      <c r="B6" s="41"/>
      <c r="C6" s="23">
        <f>SUM(C7:C16)</f>
        <v>99.999999999999986</v>
      </c>
      <c r="D6" s="17">
        <f>SUM(D7:D17)</f>
        <v>1315738.7949999999</v>
      </c>
      <c r="E6" s="23">
        <f>SUM(E7:E17)</f>
        <v>100.00000000000004</v>
      </c>
      <c r="F6" s="17">
        <f t="shared" ref="F6:N6" si="0">SUM(F7:F17)</f>
        <v>1414602.1029999999</v>
      </c>
      <c r="G6" s="23">
        <f>SUM(G7:G17)</f>
        <v>100</v>
      </c>
      <c r="H6" s="17">
        <f t="shared" si="0"/>
        <v>1438671.0669999998</v>
      </c>
      <c r="I6" s="17">
        <f>SUM(I7:I17)</f>
        <v>100.00000000000003</v>
      </c>
      <c r="J6" s="17">
        <f t="shared" si="0"/>
        <v>1496218.0336799996</v>
      </c>
      <c r="K6" s="17">
        <f>SUM(K7:K17)</f>
        <v>100</v>
      </c>
      <c r="L6" s="17">
        <f t="shared" si="0"/>
        <v>1556066.9590272</v>
      </c>
      <c r="M6" s="17">
        <f>SUM(M7:M17)</f>
        <v>100.00000000000001</v>
      </c>
      <c r="N6" s="17">
        <f t="shared" si="0"/>
        <v>1618309.5373882882</v>
      </c>
    </row>
    <row r="7" spans="1:14" ht="26.25" customHeight="1" x14ac:dyDescent="0.25">
      <c r="A7" s="8" t="s">
        <v>13</v>
      </c>
      <c r="B7" s="10" t="s">
        <v>23</v>
      </c>
      <c r="C7" s="22">
        <f>D7/D6*100</f>
        <v>11.561415349161306</v>
      </c>
      <c r="D7" s="16">
        <v>152118.027</v>
      </c>
      <c r="E7" s="22">
        <f>F7/F6*100</f>
        <v>10.756800564434055</v>
      </c>
      <c r="F7" s="16">
        <v>152165.927</v>
      </c>
      <c r="G7" s="22">
        <f>H7/H6*100</f>
        <v>10.58000195398383</v>
      </c>
      <c r="H7" s="16">
        <v>152211.427</v>
      </c>
      <c r="I7" s="16">
        <f>J7/J6*100</f>
        <v>10.58000107715959</v>
      </c>
      <c r="J7" s="16">
        <f t="shared" ref="J7:J16" si="1">H7*104%</f>
        <v>158299.88407999999</v>
      </c>
      <c r="K7" s="16">
        <f>L7/L6*100</f>
        <v>10.579999690124017</v>
      </c>
      <c r="L7" s="16">
        <f t="shared" ref="L7:L16" si="2">J7*104%</f>
        <v>164631.87944319998</v>
      </c>
      <c r="M7" s="16">
        <f>N7/N6*100</f>
        <v>10.580000343892621</v>
      </c>
      <c r="N7" s="16">
        <f t="shared" ref="N7:N16" si="3">L7*104%</f>
        <v>171217.15462092799</v>
      </c>
    </row>
    <row r="8" spans="1:14" ht="33" customHeight="1" x14ac:dyDescent="0.25">
      <c r="A8" s="8" t="s">
        <v>14</v>
      </c>
      <c r="B8" s="10" t="s">
        <v>24</v>
      </c>
      <c r="C8" s="22">
        <f>D8/D6*100</f>
        <v>1.1168471322607767</v>
      </c>
      <c r="D8" s="16">
        <v>14694.790999999999</v>
      </c>
      <c r="E8" s="22">
        <f>F8/F6*100</f>
        <v>1.038793238666633</v>
      </c>
      <c r="F8" s="16">
        <v>14694.790999999999</v>
      </c>
      <c r="G8" s="22">
        <f>H8/H6*100</f>
        <v>1.0214142299144464</v>
      </c>
      <c r="H8" s="16">
        <v>14694.790999999999</v>
      </c>
      <c r="I8" s="16">
        <f>J8/J6*100</f>
        <v>1.0214141452641072</v>
      </c>
      <c r="J8" s="16">
        <f t="shared" si="1"/>
        <v>15282.582640000001</v>
      </c>
      <c r="K8" s="16">
        <f>L8/L6*100</f>
        <v>1.0214140113569607</v>
      </c>
      <c r="L8" s="16">
        <f t="shared" si="2"/>
        <v>15893.885945600001</v>
      </c>
      <c r="M8" s="16">
        <f>N8/N6*100</f>
        <v>1.0214140744730698</v>
      </c>
      <c r="N8" s="16">
        <f t="shared" si="3"/>
        <v>16529.641383424001</v>
      </c>
    </row>
    <row r="9" spans="1:14" ht="27.75" customHeight="1" x14ac:dyDescent="0.25">
      <c r="A9" s="9" t="s">
        <v>15</v>
      </c>
      <c r="B9" s="10" t="s">
        <v>25</v>
      </c>
      <c r="C9" s="22">
        <f>D9/D6*100</f>
        <v>1.6508015179411049</v>
      </c>
      <c r="D9" s="16">
        <v>21720.236000000001</v>
      </c>
      <c r="E9" s="22">
        <f>F9/F6*100</f>
        <v>2.2423433368810706</v>
      </c>
      <c r="F9" s="16">
        <v>31720.236000000001</v>
      </c>
      <c r="G9" s="22">
        <f>H9/H6*100</f>
        <v>2.2048289374544021</v>
      </c>
      <c r="H9" s="16">
        <v>31720.236000000001</v>
      </c>
      <c r="I9" s="16">
        <f>J9/J6*100</f>
        <v>2.2048287547278327</v>
      </c>
      <c r="J9" s="16">
        <f t="shared" si="1"/>
        <v>32989.045440000002</v>
      </c>
      <c r="K9" s="16">
        <f>L9/L6*100</f>
        <v>2.2048284656753183</v>
      </c>
      <c r="L9" s="16">
        <f t="shared" si="2"/>
        <v>34308.607257600001</v>
      </c>
      <c r="M9" s="16">
        <f>N9/N6*100</f>
        <v>2.2048286019180092</v>
      </c>
      <c r="N9" s="16">
        <f t="shared" si="3"/>
        <v>35680.951547903998</v>
      </c>
    </row>
    <row r="10" spans="1:14" ht="26.25" customHeight="1" x14ac:dyDescent="0.25">
      <c r="A10" s="8" t="s">
        <v>16</v>
      </c>
      <c r="B10" s="10" t="s">
        <v>26</v>
      </c>
      <c r="C10" s="22">
        <f>D10/D6*100</f>
        <v>8.8375780543888283</v>
      </c>
      <c r="D10" s="16">
        <v>116279.443</v>
      </c>
      <c r="E10" s="22">
        <f>F10/F6*100</f>
        <v>10.121136020960661</v>
      </c>
      <c r="F10" s="16">
        <v>143173.80300000001</v>
      </c>
      <c r="G10" s="22">
        <f>H10/H6*100</f>
        <v>9.491568721455355</v>
      </c>
      <c r="H10" s="16">
        <v>136552.45300000001</v>
      </c>
      <c r="I10" s="16">
        <f>J10/J6*100</f>
        <v>9.4915679348356967</v>
      </c>
      <c r="J10" s="16">
        <f t="shared" si="1"/>
        <v>142014.55112000002</v>
      </c>
      <c r="K10" s="16">
        <f>L10/L6*100</f>
        <v>9.4915666904934461</v>
      </c>
      <c r="L10" s="16">
        <f t="shared" si="2"/>
        <v>147695.13316480003</v>
      </c>
      <c r="M10" s="16">
        <f>N10/N6*100</f>
        <v>9.4915672770046466</v>
      </c>
      <c r="N10" s="16">
        <f t="shared" si="3"/>
        <v>153602.93849139204</v>
      </c>
    </row>
    <row r="11" spans="1:14" ht="26.25" customHeight="1" x14ac:dyDescent="0.25">
      <c r="A11" s="8" t="s">
        <v>17</v>
      </c>
      <c r="B11" s="10" t="s">
        <v>27</v>
      </c>
      <c r="C11" s="22">
        <f>D11/D6*100</f>
        <v>54.657550779294304</v>
      </c>
      <c r="D11" s="16">
        <v>719150.6</v>
      </c>
      <c r="E11" s="22">
        <f>F11/F6*100</f>
        <v>53.412747117908118</v>
      </c>
      <c r="F11" s="16">
        <v>755577.84400000004</v>
      </c>
      <c r="G11" s="22">
        <f>H11/H6*100</f>
        <v>53.488510379558505</v>
      </c>
      <c r="H11" s="16">
        <v>769523.723</v>
      </c>
      <c r="I11" s="16">
        <f>J11/J6*100</f>
        <v>53.488505946664958</v>
      </c>
      <c r="J11" s="16">
        <f t="shared" si="1"/>
        <v>800304.67191999999</v>
      </c>
      <c r="K11" s="16">
        <f>L11/L6*100</f>
        <v>53.488498934334814</v>
      </c>
      <c r="L11" s="16">
        <f t="shared" si="2"/>
        <v>832316.85879680002</v>
      </c>
      <c r="M11" s="16">
        <f>N11/N6*100</f>
        <v>53.488502239542981</v>
      </c>
      <c r="N11" s="16">
        <f t="shared" si="3"/>
        <v>865609.53314867208</v>
      </c>
    </row>
    <row r="12" spans="1:14" ht="24.75" customHeight="1" x14ac:dyDescent="0.25">
      <c r="A12" s="8" t="s">
        <v>18</v>
      </c>
      <c r="B12" s="10" t="s">
        <v>28</v>
      </c>
      <c r="C12" s="22">
        <f>D12/D6*100</f>
        <v>5.6799473637166713</v>
      </c>
      <c r="D12" s="16">
        <v>74733.270999999993</v>
      </c>
      <c r="E12" s="22">
        <f>F12/F6*100</f>
        <v>5.5092008441613354</v>
      </c>
      <c r="F12" s="16">
        <v>77933.270999999993</v>
      </c>
      <c r="G12" s="22">
        <f>H12/H6*100</f>
        <v>5.3683759110448568</v>
      </c>
      <c r="H12" s="16">
        <v>77233.270999999993</v>
      </c>
      <c r="I12" s="16">
        <f>J12/J6*100</f>
        <v>5.3683754661373655</v>
      </c>
      <c r="J12" s="16">
        <f t="shared" si="1"/>
        <v>80322.601840000003</v>
      </c>
      <c r="K12" s="16">
        <f>L12/L6*100</f>
        <v>5.3683747623446454</v>
      </c>
      <c r="L12" s="16">
        <f t="shared" si="2"/>
        <v>83535.505913600005</v>
      </c>
      <c r="M12" s="16">
        <f>N12/N6*100</f>
        <v>5.3683750940719595</v>
      </c>
      <c r="N12" s="16">
        <f t="shared" si="3"/>
        <v>86876.926150144005</v>
      </c>
    </row>
    <row r="13" spans="1:14" ht="30" customHeight="1" x14ac:dyDescent="0.25">
      <c r="A13" s="8" t="s">
        <v>19</v>
      </c>
      <c r="B13" s="10" t="s">
        <v>29</v>
      </c>
      <c r="C13" s="22">
        <f>D13/D6*100</f>
        <v>4.0935176651076863E-2</v>
      </c>
      <c r="D13" s="16">
        <v>538.6</v>
      </c>
      <c r="E13" s="22">
        <f>F13/F6*100</f>
        <v>3.955175796879188E-2</v>
      </c>
      <c r="F13" s="16">
        <v>559.5</v>
      </c>
      <c r="G13" s="22">
        <f>H13/H6*100</f>
        <v>4.1434071600746254E-2</v>
      </c>
      <c r="H13" s="16">
        <v>596.1</v>
      </c>
      <c r="I13" s="16">
        <f>J13/J6*100</f>
        <v>4.1434068166871812E-2</v>
      </c>
      <c r="J13" s="16">
        <f t="shared" si="1"/>
        <v>619.94400000000007</v>
      </c>
      <c r="K13" s="16">
        <f>L13/L6*100</f>
        <v>4.1434062734875536E-2</v>
      </c>
      <c r="L13" s="16">
        <f t="shared" si="2"/>
        <v>644.74176000000011</v>
      </c>
      <c r="M13" s="16">
        <f>N13/N6*100</f>
        <v>4.1434065295205422E-2</v>
      </c>
      <c r="N13" s="16">
        <f t="shared" si="3"/>
        <v>670.53143040000009</v>
      </c>
    </row>
    <row r="14" spans="1:14" ht="25.5" customHeight="1" x14ac:dyDescent="0.25">
      <c r="A14" s="8" t="s">
        <v>20</v>
      </c>
      <c r="B14" s="10" t="s">
        <v>30</v>
      </c>
      <c r="C14" s="22">
        <f>D14/D6*100</f>
        <v>6.504436923591661</v>
      </c>
      <c r="D14" s="16">
        <v>85581.4</v>
      </c>
      <c r="E14" s="22">
        <f>F14/F6*100</f>
        <v>6.1609197254247263</v>
      </c>
      <c r="F14" s="16">
        <v>87152.5</v>
      </c>
      <c r="G14" s="22">
        <f>H14/H6*100</f>
        <v>6.1090753832474212</v>
      </c>
      <c r="H14" s="16">
        <v>87889.5</v>
      </c>
      <c r="I14" s="16">
        <f>J14/J6*100</f>
        <v>6.1090748769539998</v>
      </c>
      <c r="J14" s="16">
        <f t="shared" si="1"/>
        <v>91405.08</v>
      </c>
      <c r="K14" s="16">
        <f>L14/L6*100</f>
        <v>6.1090740760557676</v>
      </c>
      <c r="L14" s="16">
        <f t="shared" si="2"/>
        <v>95061.283200000005</v>
      </c>
      <c r="M14" s="16">
        <f>N14/N6*100</f>
        <v>6.1090744535530224</v>
      </c>
      <c r="N14" s="16">
        <f t="shared" si="3"/>
        <v>98863.734528000015</v>
      </c>
    </row>
    <row r="15" spans="1:14" ht="27" customHeight="1" x14ac:dyDescent="0.25">
      <c r="A15" s="8" t="s">
        <v>21</v>
      </c>
      <c r="B15" s="10" t="s">
        <v>31</v>
      </c>
      <c r="C15" s="22">
        <f>D15/D6*100</f>
        <v>8.4804472912117781</v>
      </c>
      <c r="D15" s="16">
        <v>111580.535</v>
      </c>
      <c r="E15" s="22">
        <f>F15/F6*100</f>
        <v>8.121544196516723</v>
      </c>
      <c r="F15" s="16">
        <v>114887.535</v>
      </c>
      <c r="G15" s="22">
        <f>H15/H6*100</f>
        <v>7.9856106538354412</v>
      </c>
      <c r="H15" s="16">
        <v>114886.67</v>
      </c>
      <c r="I15" s="16">
        <f>J15/J6*100</f>
        <v>7.9856099920229937</v>
      </c>
      <c r="J15" s="16">
        <f t="shared" si="1"/>
        <v>119482.13680000001</v>
      </c>
      <c r="K15" s="16">
        <f>L15/L6*100</f>
        <v>7.9856089451114638</v>
      </c>
      <c r="L15" s="16">
        <f t="shared" si="2"/>
        <v>124261.42227200001</v>
      </c>
      <c r="M15" s="16">
        <f>N15/N6*100</f>
        <v>7.985609438565203</v>
      </c>
      <c r="N15" s="16">
        <f t="shared" si="3"/>
        <v>129231.87916288001</v>
      </c>
    </row>
    <row r="16" spans="1:14" ht="30" customHeight="1" x14ac:dyDescent="0.25">
      <c r="A16" s="8" t="s">
        <v>22</v>
      </c>
      <c r="B16" s="10" t="s">
        <v>32</v>
      </c>
      <c r="C16" s="22">
        <f>D16/D6*100</f>
        <v>1.4700404117824921</v>
      </c>
      <c r="D16" s="16">
        <v>19341.892</v>
      </c>
      <c r="E16" s="22">
        <f>F16/F6*100</f>
        <v>1.3604529470998532</v>
      </c>
      <c r="F16" s="16">
        <v>19244.995999999999</v>
      </c>
      <c r="G16" s="22">
        <f>H16/H6*100</f>
        <v>1.3408899673103665</v>
      </c>
      <c r="H16" s="16">
        <v>19290.995999999999</v>
      </c>
      <c r="I16" s="16">
        <f>J16/J6*100</f>
        <v>1.3408898561832769</v>
      </c>
      <c r="J16" s="16">
        <f t="shared" si="1"/>
        <v>20062.635839999999</v>
      </c>
      <c r="K16" s="16">
        <f>L16/L6*100</f>
        <v>1.3408896803929422</v>
      </c>
      <c r="L16" s="16">
        <f t="shared" si="2"/>
        <v>20865.141273599998</v>
      </c>
      <c r="M16" s="16">
        <f>N16/N6*100</f>
        <v>1.3408897632503716</v>
      </c>
      <c r="N16" s="16">
        <f t="shared" si="3"/>
        <v>21699.746924544001</v>
      </c>
    </row>
    <row r="17" spans="1:14" ht="30" customHeight="1" x14ac:dyDescent="0.25">
      <c r="A17" s="38" t="s">
        <v>33</v>
      </c>
      <c r="B17" s="39"/>
      <c r="C17" s="15"/>
      <c r="D17" s="7"/>
      <c r="E17" s="22">
        <f>F17/F6*100</f>
        <v>1.2365102499780465</v>
      </c>
      <c r="F17" s="7">
        <v>17491.7</v>
      </c>
      <c r="G17" s="21">
        <f>H17/H6*100</f>
        <v>2.3682897905946425</v>
      </c>
      <c r="H17" s="7">
        <v>34071.9</v>
      </c>
      <c r="I17" s="16">
        <f>J17/J6*100</f>
        <v>2.3682978818833407</v>
      </c>
      <c r="J17" s="7">
        <v>35434.9</v>
      </c>
      <c r="K17" s="16">
        <f>L17/L6*100</f>
        <v>2.3683106813757506</v>
      </c>
      <c r="L17" s="16">
        <v>36852.5</v>
      </c>
      <c r="M17" s="16">
        <f>N17/N6*100</f>
        <v>2.3683046484329133</v>
      </c>
      <c r="N17" s="7">
        <v>38326.5</v>
      </c>
    </row>
  </sheetData>
  <mergeCells count="3">
    <mergeCell ref="A17:B17"/>
    <mergeCell ref="B2:N2"/>
    <mergeCell ref="A6:B6"/>
  </mergeCells>
  <pageMargins left="0.98425196850393704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M10" sqref="M10"/>
    </sheetView>
  </sheetViews>
  <sheetFormatPr defaultRowHeight="15.75" x14ac:dyDescent="0.25"/>
  <cols>
    <col min="1" max="1" width="4" style="28" customWidth="1"/>
    <col min="2" max="2" width="52.85546875" customWidth="1"/>
    <col min="3" max="3" width="14.5703125" customWidth="1"/>
    <col min="4" max="4" width="13.5703125" customWidth="1"/>
    <col min="5" max="5" width="13.42578125" customWidth="1"/>
    <col min="6" max="6" width="12.28515625" customWidth="1"/>
    <col min="7" max="7" width="12.140625" customWidth="1"/>
    <col min="8" max="8" width="11.85546875" customWidth="1"/>
  </cols>
  <sheetData>
    <row r="1" spans="1:12" ht="41.25" customHeight="1" x14ac:dyDescent="0.3">
      <c r="B1" s="36" t="s">
        <v>35</v>
      </c>
      <c r="C1" s="36"/>
      <c r="D1" s="36"/>
      <c r="E1" s="36"/>
      <c r="F1" s="36"/>
      <c r="G1" s="36"/>
      <c r="H1" s="36"/>
    </row>
    <row r="2" spans="1:12" ht="13.5" customHeight="1" x14ac:dyDescent="0.25">
      <c r="H2" s="1" t="s">
        <v>0</v>
      </c>
    </row>
    <row r="3" spans="1:12" ht="6" customHeight="1" x14ac:dyDescent="0.25">
      <c r="H3" s="1"/>
    </row>
    <row r="4" spans="1:12" ht="51" customHeight="1" x14ac:dyDescent="0.25">
      <c r="A4" s="11" t="s">
        <v>60</v>
      </c>
      <c r="B4" s="26" t="s">
        <v>1</v>
      </c>
      <c r="C4" s="11" t="s">
        <v>38</v>
      </c>
      <c r="D4" s="11" t="s">
        <v>39</v>
      </c>
      <c r="E4" s="11" t="s">
        <v>40</v>
      </c>
      <c r="F4" s="6" t="s">
        <v>2</v>
      </c>
      <c r="G4" s="6" t="s">
        <v>3</v>
      </c>
      <c r="H4" s="6" t="s">
        <v>37</v>
      </c>
      <c r="J4" s="24"/>
      <c r="K4" s="25"/>
      <c r="L4" s="24"/>
    </row>
    <row r="5" spans="1:12" ht="12.75" customHeight="1" x14ac:dyDescent="0.25">
      <c r="A5" s="32">
        <v>1</v>
      </c>
      <c r="B5" s="33">
        <v>2</v>
      </c>
      <c r="C5" s="32">
        <v>3</v>
      </c>
      <c r="D5" s="32">
        <v>4</v>
      </c>
      <c r="E5" s="32">
        <v>5</v>
      </c>
      <c r="F5" s="34">
        <v>6</v>
      </c>
      <c r="G5" s="34">
        <v>7</v>
      </c>
      <c r="H5" s="34">
        <v>8</v>
      </c>
      <c r="J5" s="24"/>
      <c r="K5" s="25"/>
      <c r="L5" s="24"/>
    </row>
    <row r="6" spans="1:12" ht="25.5" customHeight="1" x14ac:dyDescent="0.25">
      <c r="A6" s="2">
        <v>1</v>
      </c>
      <c r="B6" s="12" t="s">
        <v>12</v>
      </c>
      <c r="C6" s="29">
        <f>SUM(C7:C25)</f>
        <v>1315738.74</v>
      </c>
      <c r="D6" s="29">
        <f t="shared" ref="D6:H6" si="0">SUM(D7:D25)</f>
        <v>1397110.4029999999</v>
      </c>
      <c r="E6" s="29">
        <f t="shared" si="0"/>
        <v>1404599.1670000004</v>
      </c>
      <c r="F6" s="29">
        <f t="shared" si="0"/>
        <v>1460783.1336799997</v>
      </c>
      <c r="G6" s="29">
        <f t="shared" si="0"/>
        <v>1519214.4590272</v>
      </c>
      <c r="H6" s="29">
        <f t="shared" si="0"/>
        <v>1579983.037388288</v>
      </c>
    </row>
    <row r="7" spans="1:12" ht="51" customHeight="1" x14ac:dyDescent="0.25">
      <c r="A7" s="2">
        <v>2</v>
      </c>
      <c r="B7" s="27" t="s">
        <v>57</v>
      </c>
      <c r="C7" s="30">
        <v>500</v>
      </c>
      <c r="D7" s="30">
        <v>500</v>
      </c>
      <c r="E7" s="30">
        <v>500</v>
      </c>
      <c r="F7" s="31">
        <f>E7*104%</f>
        <v>520</v>
      </c>
      <c r="G7" s="31">
        <f>F7*104%</f>
        <v>540.80000000000007</v>
      </c>
      <c r="H7" s="31">
        <f>G7*104%</f>
        <v>562.43200000000013</v>
      </c>
    </row>
    <row r="8" spans="1:12" ht="63" customHeight="1" x14ac:dyDescent="0.25">
      <c r="A8" s="2">
        <v>3</v>
      </c>
      <c r="B8" s="27" t="s">
        <v>42</v>
      </c>
      <c r="C8" s="30">
        <v>150</v>
      </c>
      <c r="D8" s="30">
        <v>150</v>
      </c>
      <c r="E8" s="30">
        <v>150</v>
      </c>
      <c r="F8" s="31">
        <f t="shared" ref="F8:H8" si="1">E8*104%</f>
        <v>156</v>
      </c>
      <c r="G8" s="31">
        <f t="shared" si="1"/>
        <v>162.24</v>
      </c>
      <c r="H8" s="31">
        <f t="shared" si="1"/>
        <v>168.7296</v>
      </c>
    </row>
    <row r="9" spans="1:12" ht="39.75" customHeight="1" x14ac:dyDescent="0.25">
      <c r="A9" s="2">
        <v>4</v>
      </c>
      <c r="B9" s="27" t="s">
        <v>43</v>
      </c>
      <c r="C9" s="30">
        <v>790</v>
      </c>
      <c r="D9" s="30">
        <v>817</v>
      </c>
      <c r="E9" s="30">
        <v>826</v>
      </c>
      <c r="F9" s="31">
        <f t="shared" ref="F9:H9" si="2">E9*104%</f>
        <v>859.04000000000008</v>
      </c>
      <c r="G9" s="31">
        <f t="shared" si="2"/>
        <v>893.40160000000014</v>
      </c>
      <c r="H9" s="31">
        <f t="shared" si="2"/>
        <v>929.1376640000002</v>
      </c>
    </row>
    <row r="10" spans="1:12" ht="65.25" customHeight="1" x14ac:dyDescent="0.25">
      <c r="A10" s="2">
        <v>5</v>
      </c>
      <c r="B10" s="27" t="s">
        <v>44</v>
      </c>
      <c r="C10" s="30">
        <v>220</v>
      </c>
      <c r="D10" s="30">
        <v>220</v>
      </c>
      <c r="E10" s="30">
        <v>220</v>
      </c>
      <c r="F10" s="31">
        <f t="shared" ref="F10:H10" si="3">E10*104%</f>
        <v>228.8</v>
      </c>
      <c r="G10" s="31">
        <f t="shared" si="3"/>
        <v>237.95200000000003</v>
      </c>
      <c r="H10" s="31">
        <f t="shared" si="3"/>
        <v>247.47008000000002</v>
      </c>
    </row>
    <row r="11" spans="1:12" ht="78" customHeight="1" x14ac:dyDescent="0.25">
      <c r="A11" s="2">
        <v>6</v>
      </c>
      <c r="B11" s="27" t="s">
        <v>45</v>
      </c>
      <c r="C11" s="30">
        <v>14694.790999999999</v>
      </c>
      <c r="D11" s="30">
        <v>14694.790999999999</v>
      </c>
      <c r="E11" s="30">
        <v>14694.790999999999</v>
      </c>
      <c r="F11" s="31">
        <f t="shared" ref="F11:H11" si="4">E11*104%</f>
        <v>15282.582640000001</v>
      </c>
      <c r="G11" s="31">
        <f t="shared" si="4"/>
        <v>15893.885945600001</v>
      </c>
      <c r="H11" s="31">
        <f t="shared" si="4"/>
        <v>16529.641383424001</v>
      </c>
    </row>
    <row r="12" spans="1:12" ht="48" customHeight="1" x14ac:dyDescent="0.25">
      <c r="A12" s="2">
        <v>7</v>
      </c>
      <c r="B12" s="27" t="s">
        <v>46</v>
      </c>
      <c r="C12" s="30">
        <v>111580.535</v>
      </c>
      <c r="D12" s="30">
        <v>114887.535</v>
      </c>
      <c r="E12" s="30">
        <v>114886.67</v>
      </c>
      <c r="F12" s="31">
        <f t="shared" ref="F12:H12" si="5">E12*104%</f>
        <v>119482.13680000001</v>
      </c>
      <c r="G12" s="31">
        <f t="shared" si="5"/>
        <v>124261.42227200001</v>
      </c>
      <c r="H12" s="31">
        <f t="shared" si="5"/>
        <v>129231.87916288001</v>
      </c>
    </row>
    <row r="13" spans="1:12" ht="44.25" customHeight="1" x14ac:dyDescent="0.25">
      <c r="A13" s="2">
        <v>8</v>
      </c>
      <c r="B13" s="27" t="s">
        <v>58</v>
      </c>
      <c r="C13" s="30">
        <v>74633.270999999993</v>
      </c>
      <c r="D13" s="30">
        <v>77833.270999999993</v>
      </c>
      <c r="E13" s="30">
        <v>77133.270999999993</v>
      </c>
      <c r="F13" s="31">
        <f t="shared" ref="F13:H13" si="6">E13*104%</f>
        <v>80218.601840000003</v>
      </c>
      <c r="G13" s="31">
        <f t="shared" si="6"/>
        <v>83427.345913600002</v>
      </c>
      <c r="H13" s="31">
        <f t="shared" si="6"/>
        <v>86764.439750144011</v>
      </c>
    </row>
    <row r="14" spans="1:12" ht="45" customHeight="1" x14ac:dyDescent="0.25">
      <c r="A14" s="2">
        <v>9</v>
      </c>
      <c r="B14" s="27" t="s">
        <v>47</v>
      </c>
      <c r="C14" s="30">
        <v>797049.54500000004</v>
      </c>
      <c r="D14" s="30">
        <v>834786.24399999995</v>
      </c>
      <c r="E14" s="30">
        <v>849396.02300000004</v>
      </c>
      <c r="F14" s="31">
        <f t="shared" ref="F14:H14" si="7">E14*104%</f>
        <v>883371.86392000003</v>
      </c>
      <c r="G14" s="31">
        <f t="shared" si="7"/>
        <v>918706.73847680003</v>
      </c>
      <c r="H14" s="31">
        <f t="shared" si="7"/>
        <v>955455.0080158721</v>
      </c>
    </row>
    <row r="15" spans="1:12" ht="54.75" customHeight="1" x14ac:dyDescent="0.25">
      <c r="A15" s="2">
        <v>10</v>
      </c>
      <c r="B15" s="27" t="s">
        <v>48</v>
      </c>
      <c r="C15" s="30">
        <v>2470</v>
      </c>
      <c r="D15" s="30">
        <v>1370</v>
      </c>
      <c r="E15" s="30">
        <v>1370</v>
      </c>
      <c r="F15" s="31">
        <f t="shared" ref="F15:H15" si="8">E15*104%</f>
        <v>1424.8</v>
      </c>
      <c r="G15" s="31">
        <f t="shared" si="8"/>
        <v>1481.7919999999999</v>
      </c>
      <c r="H15" s="31">
        <f t="shared" si="8"/>
        <v>1541.06368</v>
      </c>
    </row>
    <row r="16" spans="1:12" ht="54.75" customHeight="1" x14ac:dyDescent="0.25">
      <c r="A16" s="2">
        <v>11</v>
      </c>
      <c r="B16" s="27" t="s">
        <v>49</v>
      </c>
      <c r="C16" s="30">
        <v>81582.326000000001</v>
      </c>
      <c r="D16" s="30">
        <v>97944.826000000001</v>
      </c>
      <c r="E16" s="30">
        <v>94944.826000000001</v>
      </c>
      <c r="F16" s="31">
        <f t="shared" ref="F16:H16" si="9">E16*104%</f>
        <v>98742.619040000005</v>
      </c>
      <c r="G16" s="31">
        <f t="shared" si="9"/>
        <v>102692.32380160001</v>
      </c>
      <c r="H16" s="31">
        <f t="shared" si="9"/>
        <v>106800.01675366401</v>
      </c>
    </row>
    <row r="17" spans="1:8" ht="56.25" customHeight="1" x14ac:dyDescent="0.25">
      <c r="A17" s="2">
        <v>12</v>
      </c>
      <c r="B17" s="27" t="s">
        <v>50</v>
      </c>
      <c r="C17" s="30">
        <v>10000</v>
      </c>
      <c r="D17" s="30">
        <v>20000</v>
      </c>
      <c r="E17" s="30">
        <v>20000</v>
      </c>
      <c r="F17" s="31">
        <f t="shared" ref="F17:H17" si="10">E17*104%</f>
        <v>20800</v>
      </c>
      <c r="G17" s="31">
        <f t="shared" si="10"/>
        <v>21632</v>
      </c>
      <c r="H17" s="31">
        <f t="shared" si="10"/>
        <v>22497.280000000002</v>
      </c>
    </row>
    <row r="18" spans="1:8" ht="47.25" x14ac:dyDescent="0.25">
      <c r="A18" s="2">
        <v>13</v>
      </c>
      <c r="B18" s="27" t="s">
        <v>51</v>
      </c>
      <c r="C18" s="30">
        <v>53975.29</v>
      </c>
      <c r="D18" s="30">
        <v>53975.29</v>
      </c>
      <c r="E18" s="30">
        <v>53975.29</v>
      </c>
      <c r="F18" s="31">
        <f t="shared" ref="F18:H18" si="11">E18*104%</f>
        <v>56134.301600000006</v>
      </c>
      <c r="G18" s="31">
        <f t="shared" si="11"/>
        <v>58379.673664000009</v>
      </c>
      <c r="H18" s="31">
        <f t="shared" si="11"/>
        <v>60714.860610560012</v>
      </c>
    </row>
    <row r="19" spans="1:8" ht="47.25" x14ac:dyDescent="0.25">
      <c r="A19" s="2">
        <v>14</v>
      </c>
      <c r="B19" s="27" t="s">
        <v>52</v>
      </c>
      <c r="C19" s="30">
        <v>280</v>
      </c>
      <c r="D19" s="30">
        <v>2100</v>
      </c>
      <c r="E19" s="30">
        <v>2100</v>
      </c>
      <c r="F19" s="31">
        <f t="shared" ref="F19:H19" si="12">E19*104%</f>
        <v>2184</v>
      </c>
      <c r="G19" s="31">
        <f t="shared" si="12"/>
        <v>2271.36</v>
      </c>
      <c r="H19" s="31">
        <f t="shared" si="12"/>
        <v>2362.2144000000003</v>
      </c>
    </row>
    <row r="20" spans="1:8" ht="71.25" customHeight="1" x14ac:dyDescent="0.25">
      <c r="A20" s="2">
        <v>15</v>
      </c>
      <c r="B20" s="27" t="s">
        <v>53</v>
      </c>
      <c r="C20" s="30">
        <v>33667.116999999998</v>
      </c>
      <c r="D20" s="30">
        <v>43116.177000000003</v>
      </c>
      <c r="E20" s="30">
        <v>39277.627</v>
      </c>
      <c r="F20" s="31">
        <f t="shared" ref="F20:H20" si="13">E20*104%</f>
        <v>40848.732080000002</v>
      </c>
      <c r="G20" s="31">
        <f t="shared" si="13"/>
        <v>42482.681363200005</v>
      </c>
      <c r="H20" s="31">
        <f t="shared" si="13"/>
        <v>44181.988617728006</v>
      </c>
    </row>
    <row r="21" spans="1:8" ht="68.25" customHeight="1" x14ac:dyDescent="0.25">
      <c r="A21" s="2">
        <v>16</v>
      </c>
      <c r="B21" s="27" t="s">
        <v>54</v>
      </c>
      <c r="C21" s="30">
        <v>34745.358</v>
      </c>
      <c r="D21" s="30">
        <v>34648.462</v>
      </c>
      <c r="E21" s="30">
        <v>34694.462</v>
      </c>
      <c r="F21" s="31">
        <f t="shared" ref="F21:H21" si="14">E21*104%</f>
        <v>36082.24048</v>
      </c>
      <c r="G21" s="31">
        <f t="shared" si="14"/>
        <v>37525.530099200005</v>
      </c>
      <c r="H21" s="31">
        <f t="shared" si="14"/>
        <v>39026.551303168009</v>
      </c>
    </row>
    <row r="22" spans="1:8" ht="71.25" customHeight="1" x14ac:dyDescent="0.25">
      <c r="A22" s="2">
        <v>17</v>
      </c>
      <c r="B22" s="27" t="s">
        <v>55</v>
      </c>
      <c r="C22" s="30">
        <v>22136.741000000002</v>
      </c>
      <c r="D22" s="30">
        <v>22136.741000000002</v>
      </c>
      <c r="E22" s="30">
        <v>22136.741000000002</v>
      </c>
      <c r="F22" s="31">
        <f t="shared" ref="F22:H22" si="15">E22*104%</f>
        <v>23022.210640000001</v>
      </c>
      <c r="G22" s="31">
        <f t="shared" si="15"/>
        <v>23943.099065600003</v>
      </c>
      <c r="H22" s="31">
        <f t="shared" si="15"/>
        <v>24900.823028224004</v>
      </c>
    </row>
    <row r="23" spans="1:8" ht="47.25" x14ac:dyDescent="0.25">
      <c r="A23" s="2">
        <v>18</v>
      </c>
      <c r="B23" s="27" t="s">
        <v>56</v>
      </c>
      <c r="C23" s="30">
        <v>500</v>
      </c>
      <c r="D23" s="30">
        <v>500</v>
      </c>
      <c r="E23" s="30">
        <v>500</v>
      </c>
      <c r="F23" s="31">
        <f t="shared" ref="F23:H23" si="16">E23*104%</f>
        <v>520</v>
      </c>
      <c r="G23" s="31">
        <f t="shared" si="16"/>
        <v>540.80000000000007</v>
      </c>
      <c r="H23" s="31">
        <f t="shared" si="16"/>
        <v>562.43200000000013</v>
      </c>
    </row>
    <row r="24" spans="1:8" ht="31.5" x14ac:dyDescent="0.25">
      <c r="A24" s="2">
        <v>19</v>
      </c>
      <c r="B24" s="27" t="s">
        <v>59</v>
      </c>
      <c r="C24" s="30">
        <v>1000</v>
      </c>
      <c r="D24" s="30">
        <v>1582.8</v>
      </c>
      <c r="E24" s="30">
        <v>1800</v>
      </c>
      <c r="F24" s="31">
        <f t="shared" ref="F24:H24" si="17">E24*104%</f>
        <v>1872</v>
      </c>
      <c r="G24" s="31">
        <f t="shared" si="17"/>
        <v>1946.88</v>
      </c>
      <c r="H24" s="31">
        <f t="shared" si="17"/>
        <v>2024.7552000000003</v>
      </c>
    </row>
    <row r="25" spans="1:8" x14ac:dyDescent="0.25">
      <c r="A25" s="2">
        <v>20</v>
      </c>
      <c r="B25" s="27" t="s">
        <v>36</v>
      </c>
      <c r="C25" s="30">
        <v>75763.766000000003</v>
      </c>
      <c r="D25" s="30">
        <v>75847.266000000003</v>
      </c>
      <c r="E25" s="30">
        <v>75993.466</v>
      </c>
      <c r="F25" s="31">
        <f t="shared" ref="F25:H25" si="18">E25*104%</f>
        <v>79033.204639999996</v>
      </c>
      <c r="G25" s="31">
        <f t="shared" si="18"/>
        <v>82194.532825599992</v>
      </c>
      <c r="H25" s="31">
        <f t="shared" si="18"/>
        <v>85482.314138623988</v>
      </c>
    </row>
  </sheetData>
  <mergeCells count="1">
    <mergeCell ref="B1:H1"/>
  </mergeCells>
  <pageMargins left="0.98425196850393704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 2</vt:lpstr>
      <vt:lpstr>прил 3</vt:lpstr>
      <vt:lpstr>'прил 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2018-11-09T04:19:56Z</cp:lastPrinted>
  <dcterms:created xsi:type="dcterms:W3CDTF">2017-07-26T23:40:54Z</dcterms:created>
  <dcterms:modified xsi:type="dcterms:W3CDTF">2018-11-09T04:20:01Z</dcterms:modified>
</cp:coreProperties>
</file>