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80" windowWidth="20730" windowHeight="9225"/>
  </bookViews>
  <sheets>
    <sheet name="исп.01.10.2021" sheetId="2" r:id="rId1"/>
  </sheets>
  <definedNames>
    <definedName name="_xlnm.Print_Area" localSheetId="0">исп.01.10.2021!$A$1:$P$222</definedName>
  </definedNames>
  <calcPr calcId="152511"/>
</workbook>
</file>

<file path=xl/calcChain.xml><?xml version="1.0" encoding="utf-8"?>
<calcChain xmlns="http://schemas.openxmlformats.org/spreadsheetml/2006/main">
  <c r="H53" i="2" l="1"/>
  <c r="O200" i="2" l="1"/>
  <c r="O192" i="2" s="1"/>
  <c r="L200" i="2"/>
  <c r="L192" i="2" s="1"/>
  <c r="K200" i="2"/>
  <c r="K192" i="2" s="1"/>
  <c r="L164" i="2"/>
  <c r="K164" i="2"/>
  <c r="O174" i="2"/>
  <c r="L174" i="2"/>
  <c r="K174" i="2"/>
  <c r="I164" i="2" l="1"/>
  <c r="J174" i="2"/>
  <c r="J164" i="2" s="1"/>
  <c r="I174" i="2"/>
  <c r="H174" i="2"/>
  <c r="H164" i="2" s="1"/>
  <c r="K217" i="2"/>
  <c r="K216" i="2" s="1"/>
  <c r="J217" i="2"/>
  <c r="J216" i="2" s="1"/>
  <c r="I217" i="2"/>
  <c r="H217" i="2" s="1"/>
  <c r="H216" i="2" s="1"/>
  <c r="J200" i="2"/>
  <c r="J192" i="2" s="1"/>
  <c r="I200" i="2"/>
  <c r="I192" i="2" s="1"/>
  <c r="H200" i="2"/>
  <c r="H192" i="2" s="1"/>
  <c r="I216" i="2" l="1"/>
  <c r="J77" i="2"/>
  <c r="K65" i="2"/>
  <c r="J65" i="2"/>
  <c r="I65" i="2"/>
  <c r="H65" i="2"/>
  <c r="K60" i="2"/>
  <c r="J60" i="2"/>
  <c r="I60" i="2"/>
  <c r="H60" i="2"/>
  <c r="K53" i="2"/>
  <c r="I53" i="2"/>
  <c r="J53" i="2"/>
  <c r="J154" i="2"/>
  <c r="J72" i="2" l="1"/>
  <c r="I72" i="2"/>
  <c r="H72" i="2"/>
  <c r="I154" i="2"/>
  <c r="H154" i="2"/>
  <c r="J35" i="2" l="1"/>
  <c r="O77" i="2" l="1"/>
  <c r="L77" i="2"/>
  <c r="I77" i="2"/>
  <c r="H77" i="2"/>
  <c r="K77" i="2"/>
  <c r="K222" i="2" l="1"/>
  <c r="H52" i="2" l="1"/>
  <c r="I35" i="2" l="1"/>
  <c r="H35" i="2"/>
  <c r="H219" i="2" l="1"/>
  <c r="I219" i="2"/>
  <c r="J219" i="2"/>
  <c r="O164" i="2" l="1"/>
  <c r="O219" i="2" l="1"/>
  <c r="L219" i="2"/>
  <c r="K219" i="2"/>
  <c r="J30" i="2" l="1"/>
  <c r="O217" i="2" l="1"/>
  <c r="O216" i="2" s="1"/>
  <c r="L217" i="2"/>
  <c r="L216" i="2" s="1"/>
  <c r="O65" i="2" l="1"/>
  <c r="L65" i="2"/>
  <c r="O24" i="2" l="1"/>
  <c r="L24" i="2"/>
  <c r="K24" i="2"/>
  <c r="O161" i="2" l="1"/>
  <c r="L161" i="2"/>
  <c r="L160" i="2" s="1"/>
  <c r="K161" i="2"/>
  <c r="K160" i="2" s="1"/>
  <c r="J161" i="2"/>
  <c r="J160" i="2" s="1"/>
  <c r="I161" i="2"/>
  <c r="I160" i="2" s="1"/>
  <c r="H161" i="2"/>
  <c r="H160" i="2" s="1"/>
  <c r="J24" i="2" l="1"/>
  <c r="I24" i="2"/>
  <c r="H24" i="2"/>
  <c r="O35" i="2" l="1"/>
  <c r="L35" i="2"/>
  <c r="K35" i="2"/>
  <c r="K159" i="2" l="1"/>
  <c r="O154" i="2"/>
  <c r="L154" i="2"/>
  <c r="K154" i="2"/>
  <c r="O72" i="2"/>
  <c r="L72" i="2"/>
  <c r="K72" i="2"/>
  <c r="O60" i="2"/>
  <c r="L60" i="2"/>
  <c r="J52" i="2"/>
  <c r="O53" i="2"/>
  <c r="L53" i="2"/>
  <c r="O50" i="2"/>
  <c r="L50" i="2"/>
  <c r="K50" i="2"/>
  <c r="J50" i="2"/>
  <c r="I50" i="2"/>
  <c r="H50" i="2"/>
  <c r="O46" i="2"/>
  <c r="L46" i="2"/>
  <c r="K46" i="2"/>
  <c r="J46" i="2"/>
  <c r="I46" i="2"/>
  <c r="H46" i="2"/>
  <c r="O42" i="2"/>
  <c r="L42" i="2"/>
  <c r="K42" i="2"/>
  <c r="J42" i="2"/>
  <c r="I42" i="2"/>
  <c r="H42" i="2"/>
  <c r="O30" i="2"/>
  <c r="L30" i="2"/>
  <c r="K30" i="2"/>
  <c r="I30" i="2"/>
  <c r="H30" i="2"/>
  <c r="O23" i="2"/>
  <c r="K23" i="2"/>
  <c r="J23" i="2"/>
  <c r="I23" i="2"/>
  <c r="H23" i="2"/>
  <c r="L23" i="2"/>
  <c r="L22" i="2" l="1"/>
  <c r="K22" i="2"/>
  <c r="H159" i="2"/>
  <c r="O22" i="2"/>
  <c r="H22" i="2"/>
  <c r="I159" i="2"/>
  <c r="L52" i="2"/>
  <c r="I22" i="2"/>
  <c r="J22" i="2"/>
  <c r="O160" i="2"/>
  <c r="O159" i="2" s="1"/>
  <c r="L159" i="2"/>
  <c r="J159" i="2"/>
  <c r="K52" i="2"/>
  <c r="O52" i="2"/>
  <c r="I52" i="2"/>
  <c r="L158" i="2" l="1"/>
  <c r="L221" i="2" s="1"/>
  <c r="K158" i="2"/>
  <c r="K221" i="2" s="1"/>
  <c r="O158" i="2"/>
  <c r="O221" i="2" s="1"/>
  <c r="H158" i="2"/>
  <c r="H221" i="2" s="1"/>
  <c r="I158" i="2"/>
  <c r="I221" i="2" s="1"/>
  <c r="J158" i="2"/>
  <c r="J221" i="2" s="1"/>
</calcChain>
</file>

<file path=xl/sharedStrings.xml><?xml version="1.0" encoding="utf-8"?>
<sst xmlns="http://schemas.openxmlformats.org/spreadsheetml/2006/main" count="808" uniqueCount="411">
  <si>
    <t>Коды</t>
  </si>
  <si>
    <t>Дата</t>
  </si>
  <si>
    <t>Глава по БК</t>
  </si>
  <si>
    <t>по ОКЕИ</t>
  </si>
  <si>
    <t>Форма по ОКУД</t>
  </si>
  <si>
    <t>Итого</t>
  </si>
  <si>
    <t>по ОКТМО</t>
  </si>
  <si>
    <t>Наименование группы источников доходов бюджетов /
наимнование источника дохода бюджета</t>
  </si>
  <si>
    <t>Наименование главного администратора доходов областного бюджета</t>
  </si>
  <si>
    <t>Показатели прогноза доходов бюджета по источнику доходов бюджета, сформированные в целях составления и утверждения закона о бюджете</t>
  </si>
  <si>
    <t>Наименование финансового органа                             (органа управления Территориального фонда обязательного медицинского страхования Амурской области</t>
  </si>
  <si>
    <t>Наименование бюджета</t>
  </si>
  <si>
    <t>код</t>
  </si>
  <si>
    <t>наименование</t>
  </si>
  <si>
    <t>Единица измерения: тыс.руб.</t>
  </si>
  <si>
    <t>Классификация доходов бюджетов</t>
  </si>
  <si>
    <t>384</t>
  </si>
  <si>
    <t>Реестр источников доходов бюджета города Белогорск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</si>
  <si>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</si>
  <si>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</si>
  <si>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</si>
  <si>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Единый налог на вмененный доход для отдельных видов деятельности</t>
  </si>
  <si>
    <t>Единый сельскогохозяйственный налог</t>
  </si>
  <si>
    <t>Налог, взимаемый  в связи  с применением 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</si>
  <si>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</si>
  <si>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</si>
  <si>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</si>
  <si>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</si>
  <si>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</si>
  <si>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Амурской области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</si>
  <si>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</si>
  <si>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</si>
  <si>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</si>
  <si>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выдачу разрешения на установку рекламной конструкции</t>
  </si>
  <si>
    <t>МКУ "Комитет имущественных отношений Администрации г. Белогорск"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</si>
  <si>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</si>
  <si>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</si>
  <si>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0</t>
  </si>
  <si>
    <t>Доходы от перечисления 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</si>
  <si>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</si>
  <si>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</si>
  <si>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</si>
  <si>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</si>
  <si>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</si>
  <si>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Налоги на прибыль, доходы</t>
  </si>
  <si>
    <t>18210102010010000110</t>
  </si>
  <si>
    <t>18210102020010000110</t>
  </si>
  <si>
    <t>18210102030010000110</t>
  </si>
  <si>
    <t>НАЛОГИ НА ПРИБЫЛЬ ДОХОДЫ</t>
  </si>
  <si>
    <t>НАЛОГИ НА СОВОКУПНЫЙ ДОХОД</t>
  </si>
  <si>
    <t>Единый налог на вмененный доход для отдельных видов деятельности (за налоговые периоды, истекшие до 1 января 2011 года)</t>
  </si>
  <si>
    <t>18210502010020000110</t>
  </si>
  <si>
    <t>18210502020020000110</t>
  </si>
  <si>
    <t>18210503010010000110</t>
  </si>
  <si>
    <t>НАЛОГИ НА ИМУЩЕСТВО</t>
  </si>
  <si>
    <t>Налоги на имущество</t>
  </si>
  <si>
    <t>НАЛОГОВЫЕ ДОХОДЫ</t>
  </si>
  <si>
    <t>00010000000000000000</t>
  </si>
  <si>
    <t>Налоговые доходы</t>
  </si>
  <si>
    <t>Налог на доходы физических лий</t>
  </si>
  <si>
    <t>000105000000000000000</t>
  </si>
  <si>
    <t>налоги на совокупный доход</t>
  </si>
  <si>
    <t>000106000000000000000</t>
  </si>
  <si>
    <t>18210803010010000110</t>
  </si>
  <si>
    <t>ГОСУДАРСТВЕННАЯ ПОШЛИНА</t>
  </si>
  <si>
    <t>000108000000000000000</t>
  </si>
  <si>
    <t>Государственная пошлина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</si>
  <si>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</si>
  <si>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МКУ "Управление жилищно-коммунального хозяйства Администрации г. Белогорск"</t>
  </si>
  <si>
    <t>НАЛОГИ НА ТОВАРЫ (РАБОТЫ, УСЛУГИ), РЕАЛИЗУЕМЫЕ  НА ТЕРРИТОРИИ РОССИЙСКОЙ ФЕДЕРАЦИИ</t>
  </si>
  <si>
    <t>Налоги на товары (работы,услуги,реализуемые на территории Российской Федерации)</t>
  </si>
  <si>
    <t>ЗАДОЛЖЕННОСТЬ И ПЕРЕРАСЧЕТЫ ПО ОТМЕНЕННЫМ НАЛОГАМ СБОРАМ И ИНЫМ ОБЯЗАТЕЛЬНЫМ ПЛАТЕЖАМ</t>
  </si>
  <si>
    <t>000109000000000000000</t>
  </si>
  <si>
    <t>Задолженность и ререрасчеты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</si>
  <si>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</si>
  <si>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18210904052040000110</t>
  </si>
  <si>
    <t>ДОХОДЫ ОТ ИСПОЛЬЗОВАНИЯ  ИМУЩЕСТВА НАХОДЯЩЕГОСЯ В ГОСУДАРСТВЕННОЙ И МУНИЦИПАЛЬНОЙ СОБСТВЕННОСТИ</t>
  </si>
  <si>
    <t>Дооходы от использования имущества, находящегося в государственной и муниципальной собственности</t>
  </si>
  <si>
    <t>000111000000000000000</t>
  </si>
  <si>
    <t>Администрация города Белогорск</t>
  </si>
  <si>
    <t>00411105012040000120</t>
  </si>
  <si>
    <t>00411105024040000120</t>
  </si>
  <si>
    <t>00411107014040000120</t>
  </si>
  <si>
    <t>00411109044040000120</t>
  </si>
  <si>
    <t>00711109044040000120</t>
  </si>
  <si>
    <t>ПЛАТЕЖИ  ПРИ ПОЛЬЗОВАНИИ  ПРИРОДНЫМИ РЕСУРСАМИ</t>
  </si>
  <si>
    <t>Платежи при пользовании  природными ресурсами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</si>
  <si>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</si>
  <si>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</si>
  <si>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Плата за выбросы загрязняющих веществ  в атмосферный воздух передвижными объектами</t>
  </si>
  <si>
    <t>Управление Федеральной службы по надзору в сфере природопользования (Росприроднадзора) по Амурской области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</si>
  <si>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</si>
  <si>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государства</t>
  </si>
  <si>
    <t>000113000000000000000</t>
  </si>
  <si>
    <t>00711301994040000130</t>
  </si>
  <si>
    <t>00711302994040000130</t>
  </si>
  <si>
    <t>00211302994040000130</t>
  </si>
  <si>
    <t>Прочие доходы от  оказания  платных услуг (работ)   получателями средств  бюджетов городских округов</t>
  </si>
  <si>
    <t>Прочие доходы от компенсации затрат бюджетов городских округов</t>
  </si>
  <si>
    <t>00211301994040000130</t>
  </si>
  <si>
    <t>ДОХОДЫ ОТ ПРОДАЖИ МАТЕРИАЛЬНЫХ И НЕМАТЕРИАЛЬНЫХ АКТИВОВ</t>
  </si>
  <si>
    <t>000114000000000000000</t>
  </si>
  <si>
    <t>Доходы от продажи материальных и нематериальных активов</t>
  </si>
  <si>
    <t>НЕНАЛОГОВЫЕ ДОХОДЫ</t>
  </si>
  <si>
    <t>000116000000000000000</t>
  </si>
  <si>
    <t>Штрафы, санкции, возмещение ущерба</t>
  </si>
  <si>
    <t>ШТРАФЫ, САНКЦИИ, ВОЗМЕЩЕНИЕ УЩЕРБА</t>
  </si>
  <si>
    <t>00411406312040000430</t>
  </si>
  <si>
    <t>00411406024040000430</t>
  </si>
  <si>
    <t>00411406012040000430</t>
  </si>
  <si>
    <t>00411402043040000410</t>
  </si>
  <si>
    <t>Управление Федеральной службы государственной регистрации, кадастра и картографии  по Амурской области  (Управление Росреестра по Амурской области)</t>
  </si>
  <si>
    <t>МКУ "Финансовое управление Администрации г. Белогорск"</t>
  </si>
  <si>
    <t>Управление ветеринарии и племенного  животноводства по Амурской области</t>
  </si>
  <si>
    <t>ИТОГО ДОХОДОВ:</t>
  </si>
  <si>
    <t xml:space="preserve">Прочие неналоговые доходы бюджетов городских округов </t>
  </si>
  <si>
    <t>00211705040040000180</t>
  </si>
  <si>
    <t>ПРОЧИЕ НЕНАЛОГОВЫН ДОХОДЫ</t>
  </si>
  <si>
    <t>00011700000000000000</t>
  </si>
  <si>
    <t>00411705040040000180</t>
  </si>
  <si>
    <t>БЕЗВОЗМЕЗДНЫЕ ПОСТУПЛЕНИЯ</t>
  </si>
  <si>
    <t>00020000000000000000</t>
  </si>
  <si>
    <t>БЕЗВОЗМЕЗДНЫЕ  ПОСТУПЛЕНИЯ 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</si>
  <si>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</si>
  <si>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</si>
  <si>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</si>
  <si>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 xml:space="preserve">Субсидии бюджетам городских округов на частичную оплату стоимости путевок для детей работающих граждан в организации  отдыха и оздоровления детей в каникулярное время </t>
  </si>
  <si>
    <t>Субсидии бюджетам  субъектов РФ и муниципальных образований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</si>
  <si>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</si>
  <si>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</si>
  <si>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>Прочие субсидии бюджетам городских округов</t>
  </si>
  <si>
    <t>МКУ "Комитет по образованию  и делам молодежи Администрации г. Белогорск"</t>
  </si>
  <si>
    <t>Субсидии бюджетам городских округов на осуществление дорожной деятельности  в отношении автомобильных дорог местного значения и сооружений на них</t>
  </si>
  <si>
    <t xml:space="preserve">СУБВЕНЦИИ  БЮДЖЕТАМ 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</si>
  <si>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</si>
  <si>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</si>
  <si>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городских округов  на    предоставление  жилых    помещений  детям-сиротам и   детям, оставшимся без попечения родителей, лицам из их числа по договорам найма специализированных жилых помещений</t>
  </si>
  <si>
    <t>Субвенции  бюджетам городских  округов   на содержание ребенка  в семье  опекуна и приемной семье, а также вознаграждение, причитающееся приемному родителю</t>
  </si>
  <si>
    <t xml:space="preserve">Субвенции бюджетам городских округов на  компенсацию 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 образования </t>
  </si>
  <si>
    <t>ПРОЧИЕ СУБВЕНЦИИ БЮДЖЕТАМ ГОРОДСКИХ ОКРУГОВ</t>
  </si>
  <si>
    <t>Прочие субвенции бюджетам городских округов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</si>
  <si>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</si>
  <si>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</si>
  <si>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Субвенции бюджетам городских округов  на 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</si>
  <si>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 xml:space="preserve">Субвенции   бюджетам городских округов  на  обеспечение государственных  гарантий реализации  прав  на получение  общедоступного и бесплатного дошкольного образования    в муниципальных    дошкольных  образовательных организациях, общедоступного  и бесплатного дошкольного , начального общего, основного общего, среднего общего образования в муниципальных  общеобразовательных  организациях, обеспечение дополнительного образования детей  в муниципальных общеобразовательных организациях 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</si>
  <si>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</si>
  <si>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01211302994040000130</t>
  </si>
  <si>
    <t>МКУ "Коммитет по образованию и делам молодежи Администрации города Белогорск"</t>
  </si>
  <si>
    <t>Номер
реестровой записи  *</t>
  </si>
  <si>
    <t>Код строки *</t>
  </si>
  <si>
    <t>00410807150011000110</t>
  </si>
  <si>
    <t>00710807173011000110</t>
  </si>
  <si>
    <t>18210504010020000110</t>
  </si>
  <si>
    <t>18210601020040000110</t>
  </si>
  <si>
    <t>18210606032040000110</t>
  </si>
  <si>
    <t>18210606042040000110</t>
  </si>
  <si>
    <t>бюджет города Белогорск</t>
  </si>
  <si>
    <t>10710000</t>
  </si>
  <si>
    <r>
      <t>ПРИЛОЖЕНИЕ
к постановлению  Администрации г. Белогорск от  "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>"</t>
    </r>
    <r>
      <rPr>
        <u/>
        <sz val="12"/>
        <rFont val="Times New Roman"/>
        <family val="1"/>
        <charset val="204"/>
      </rPr>
      <t xml:space="preserve"> августа</t>
    </r>
    <r>
      <rPr>
        <sz val="12"/>
        <rFont val="Times New Roman"/>
        <family val="1"/>
        <charset val="204"/>
      </rPr>
      <t xml:space="preserve">   2017 г. № </t>
    </r>
    <r>
      <rPr>
        <u/>
        <sz val="12"/>
        <rFont val="Times New Roman"/>
        <family val="1"/>
        <charset val="204"/>
      </rPr>
      <t>2062</t>
    </r>
  </si>
  <si>
    <t>18210102040010000110</t>
  </si>
  <si>
    <t>Налог на доходы физических лиц в виде фиксированных авансовых платежей с доходов, полученных  физическими лицами, являющимся иностранными гражданами</t>
  </si>
  <si>
    <t xml:space="preserve">Плата за размещение отходов производства </t>
  </si>
  <si>
    <t>Субсидии бюджетам городских округов на реализацию  мероприятий по обеспечению жильем  молодых семей</t>
  </si>
  <si>
    <t>Субсидии бюджетам городских округов  на софинансирование расходов на обеспечение бесплатным  двухразовым питанием  детей с ограниченными возможностями здоровья и обучающихся в муниципальных  общеобразовательных  организациях</t>
  </si>
  <si>
    <t>Субвенции бюджетам городских округов  на осуществление полномочий  по составлению (изменению)  списков кандидатов в присяжные  заседатели  федеральных судов общей юрисдикции в Российской федерации</t>
  </si>
  <si>
    <t>Субсидии бюджетам городских округов  на государственную поддержку  малого и среднего предпринимательства, включая крестьянские (фермерские) хозяйства, а также  на реализацию  мероприятий по поддержке  молодежного предпринимательства</t>
  </si>
  <si>
    <t>МКУ "Управление по физической культуре  и спорту Администрации города Белогорск"</t>
  </si>
  <si>
    <t>Управление Федеральной  налоговой службы по Амурской области (Межрайонная ИФНС №3 по Амурской области)</t>
  </si>
  <si>
    <t xml:space="preserve">Ространснадзор  Восточно-Сибирское межрегиональное управление государственного автодорожного надзора по Амурской области  Федеральной службы по надзору в сфере транспорта </t>
  </si>
  <si>
    <t>Федеральная служба по ветеринарному и фитосанитарному  надзору  (Россельхознадзор) Управление по  Амурской области</t>
  </si>
  <si>
    <t>Субсидии бюджетам городских округов на финансовое обеспечение отдельных полномочий</t>
  </si>
  <si>
    <t>10010302231010000110</t>
  </si>
  <si>
    <t>10010302241010000110</t>
  </si>
  <si>
    <t>10010302251010000110</t>
  </si>
  <si>
    <t>10010302261010000110</t>
  </si>
  <si>
    <t>04811201010016000120</t>
  </si>
  <si>
    <t>04811201020016000120</t>
  </si>
  <si>
    <t>04811201030016000120</t>
  </si>
  <si>
    <t>04811201041016000120</t>
  </si>
  <si>
    <t>Субсидии бюджетам городских округов  на софинасирование мероприятий, направленных на обустройство  автомобильных дорог  и обеспечения условий  для безопасного  дорожного движения на территории Амурской области</t>
  </si>
  <si>
    <t>Субвенции  бюджетам  городских  округов на финансовое обеспечение отдельных государственных полномочий Амурской области  по осуществлению регионального государственного контроля (надзора)  в области розничной продажи алкогольной и спиртосодержащей продукции</t>
  </si>
  <si>
    <t>Субвенции бюджетам  городских  округов  на учет и учету граждан, имеющих право на получение жилищных субсидий на приобретение  или строительства жилых помещений в соответствии  С ФЗ  от 25.10.2002 №125-ФЗ "О жилищных субсидиях гражданам, выезжающим из районов Крайнего Севера и приравненных к ним местностей"</t>
  </si>
  <si>
    <t>МКУ "Управление ЖКХ  Администрации г. Белогорск"</t>
  </si>
  <si>
    <t>Дотации бюджетам городских округов  на поддержку  мер по обеспечению сбалансированности бюджетов</t>
  </si>
  <si>
    <t>003202150010000150</t>
  </si>
  <si>
    <t>003202150020000150</t>
  </si>
  <si>
    <t>00020220000000000150</t>
  </si>
  <si>
    <t>00320229998040000150</t>
  </si>
  <si>
    <t>00420225497040000150</t>
  </si>
  <si>
    <t>0072022555040000150</t>
  </si>
  <si>
    <t>01020225081040000150</t>
  </si>
  <si>
    <t>00020229999040000150</t>
  </si>
  <si>
    <t>01220229999040000150</t>
  </si>
  <si>
    <t>00720229999040000150</t>
  </si>
  <si>
    <t>00220229999040000150</t>
  </si>
  <si>
    <t>00020230000000000150</t>
  </si>
  <si>
    <t>00420235082040000150</t>
  </si>
  <si>
    <t>01220230027040000150</t>
  </si>
  <si>
    <t>01220230029040000150</t>
  </si>
  <si>
    <t>00220235120040000150</t>
  </si>
  <si>
    <t>00020239999040000150</t>
  </si>
  <si>
    <t>00220239999040000150</t>
  </si>
  <si>
    <t>01220239999040000150</t>
  </si>
  <si>
    <t>00720239999040000150</t>
  </si>
  <si>
    <t>00721960010040000150</t>
  </si>
  <si>
    <t>00411302994040000130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</si>
  <si>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</si>
  <si>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</si>
  <si>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</t>
  </si>
  <si>
    <t>00320201000000000150</t>
  </si>
  <si>
    <t>18210000000000000000</t>
  </si>
  <si>
    <t>18210100000000000000</t>
  </si>
  <si>
    <t>18210102000010000110</t>
  </si>
  <si>
    <t>10010300000000000000</t>
  </si>
  <si>
    <t>048112000000000000000</t>
  </si>
  <si>
    <t>00420239999040000150</t>
  </si>
  <si>
    <t>00020240000000000150</t>
  </si>
  <si>
    <t>00020249999000000150</t>
  </si>
  <si>
    <t>Субсидии бюджетам городских округов  на софинасирование мероприятия "Оборудование  контейнерных площадок для сбора твердых коммунальных отходов"</t>
  </si>
  <si>
    <t>Субсидии бюджетам городских округов  на  софинансирование  мероприятий, направленных  на модернизацию коммунальной инфраструктуры</t>
  </si>
  <si>
    <t>Субвенции  бюджетам  городских округов на 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</t>
  </si>
  <si>
    <t>по состоянию на 01.10</t>
  </si>
  <si>
    <t>18211610123010041140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</si>
  <si>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</si>
  <si>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</si>
  <si>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18811610123010041140</t>
  </si>
  <si>
    <t>Управление Министерства внутренних дел  Российской Федерации по Амурской областиобласти ( Управление Роспотребнадзора  по Амурской области)</t>
  </si>
  <si>
    <t>00211602020020000140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</si>
  <si>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</si>
  <si>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00211610123010041140</t>
  </si>
  <si>
    <t>00411610123010041140</t>
  </si>
  <si>
    <t>00711610123010041140</t>
  </si>
  <si>
    <t>08111610123010041140</t>
  </si>
  <si>
    <t>14111610123010041140</t>
  </si>
  <si>
    <t>32111610123010041140</t>
  </si>
  <si>
    <t>90611610123010041140</t>
  </si>
  <si>
    <t>10611610123010041140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</si>
  <si>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</si>
  <si>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Министерство юстиции Амурской области</t>
  </si>
  <si>
    <t>90011601053010000140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</si>
  <si>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</si>
  <si>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Министерство образования и науки Амурской области</t>
  </si>
  <si>
    <t>90011601153010000140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</si>
  <si>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</si>
  <si>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</si>
  <si>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90011601193010000140</t>
  </si>
  <si>
    <t>91411601193010000140</t>
  </si>
  <si>
    <t>90011601203010000140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</si>
  <si>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</si>
  <si>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00711607010040000140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</si>
  <si>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округаФедерации об административных правонарушениях, за нарушение муниципальных правовых актов</t>
  </si>
  <si>
    <t>00311610100040000140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</si>
  <si>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</si>
  <si>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18211610129010001140</t>
  </si>
  <si>
    <t>Субсидии бюджетам городских округов на софинансирование расходов, связанных с развитием аппаратно-программного комплекса "Безопасный город"</t>
  </si>
  <si>
    <t>Субсидии бюджетам городских округов на софинансирование мероприятий,  по по противопожарной и антитеррористической защищенности муниципальных образовательных организаций</t>
  </si>
  <si>
    <t>00720225243040000150</t>
  </si>
  <si>
    <t>Субсидии  бюджетам городских округов на строительство и реконструкцию (модернизацию) объектов питьевого водоснабжения</t>
  </si>
  <si>
    <t>01220235303040000150</t>
  </si>
  <si>
    <t>Субвенции бюджетам городских округов на 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</si>
  <si>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01220235304040000150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</si>
  <si>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организаций</t>
  </si>
  <si>
    <t>Субвенции бюджетам городских округов  на  осуществление государственных полномочий по назначению и выплате денежной выплаты при передаче ребенка на воспитание в семью</t>
  </si>
  <si>
    <t>Субвенции бюджетам городских округов на финансовое обеспечение государственных полномочий по выплате  ежемесячного денежного вознаграждения за классное руководство педагогическим работникам  муниципальных общеобразовательных организаций</t>
  </si>
  <si>
    <t>Субвенции  бюджетам  городских округов на финансовое обеспечение государственных полномочий по проведению текущего 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</t>
  </si>
  <si>
    <t>00220249999040000150</t>
  </si>
  <si>
    <t xml:space="preserve">  Администрация г. Белогорск"</t>
  </si>
  <si>
    <t xml:space="preserve">                                                                      на "01" января  2022 года</t>
  </si>
  <si>
    <t>Кассовые поступления в текущем финансовом году (по состоянию на 01.10.2021 г)</t>
  </si>
  <si>
    <t>Оценка исполнения 2021 г.                       (текущий финансовый год)</t>
  </si>
  <si>
    <t>на очередной финансовый год  (2022год)</t>
  </si>
  <si>
    <t>на первый год планового периода (2023 год)</t>
  </si>
  <si>
    <t>на второй год планового периода (2024 год)</t>
  </si>
  <si>
    <t>18210102080010000110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</si>
  <si>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</si>
  <si>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18210501011010000110</t>
  </si>
  <si>
    <t>Налог, взимаемый с налогоплательщиков, выбравших в качестве объекта налогообложения доходы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</si>
  <si>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</si>
  <si>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</si>
  <si>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00211105312040000120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</si>
  <si>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</si>
  <si>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</si>
  <si>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</si>
  <si>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91411601053010035140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</si>
  <si>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</si>
  <si>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00211601053010035140</t>
  </si>
  <si>
    <t>90011601063010000140</t>
  </si>
  <si>
    <t>90011601063010009140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</si>
  <si>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</si>
  <si>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90011601063010008140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</si>
  <si>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незаконное пиобретение, хранение, перевозка растений, содержащих наркотические средства или психотропные вещества, либо их частей,содержащих наркотические средства или психотропные вещества)</t>
  </si>
  <si>
    <t>90011601063010091140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</si>
  <si>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уклонение от прохождения диагностики, профилактических мероприятий, лечение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</si>
  <si>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90011601063010101140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</si>
  <si>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</si>
  <si>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00211601063010101140</t>
  </si>
  <si>
    <t>91411601063010101140</t>
  </si>
  <si>
    <t>00211601063019000140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</si>
  <si>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 (иные штрафы)</t>
  </si>
  <si>
    <t>91411601063019000140</t>
  </si>
  <si>
    <t>90011601073010000140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</si>
  <si>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</si>
  <si>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</si>
  <si>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</si>
  <si>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00211601073010027140</t>
  </si>
  <si>
    <t>91411601073010027140</t>
  </si>
  <si>
    <t>00211601073010017140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</si>
  <si>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</si>
  <si>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90011601073010017140</t>
  </si>
  <si>
    <t>91411601073010017140</t>
  </si>
  <si>
    <t>00411601074010000140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</si>
  <si>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</si>
  <si>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00411601084010000140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</si>
  <si>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</si>
  <si>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90011601083010281140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</si>
  <si>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</si>
  <si>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</si>
  <si>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91411601113019000140</t>
  </si>
  <si>
    <t>90011601143010000140</t>
  </si>
  <si>
    <t>00211601113019000140</t>
  </si>
  <si>
    <t>90011601143010016140</t>
  </si>
  <si>
    <t>90011601143010101140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</si>
  <si>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</si>
  <si>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90011601143010002140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</si>
  <si>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</si>
  <si>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</si>
  <si>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90011601143010171140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</si>
  <si>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</si>
  <si>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90011601143019000140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</si>
  <si>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</si>
  <si>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90011601153010005140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</si>
  <si>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 (штрафы за нарушение сроков представления налоговой декларации (расчета по страховым взносам)</t>
  </si>
  <si>
    <t>90011601153010006140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</si>
  <si>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</si>
  <si>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90011601153010012140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</si>
  <si>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
</t>
  </si>
  <si>
    <t>90011601153019000140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</si>
  <si>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</si>
  <si>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90011601173010007140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</si>
  <si>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</si>
  <si>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90011601173019000140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</si>
  <si>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</si>
  <si>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90011601193010005140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</si>
  <si>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 </t>
  </si>
  <si>
    <t>90011601193010007140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</si>
  <si>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</si>
  <si>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90011601193010012140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</si>
  <si>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</si>
  <si>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90011601193010013140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</si>
  <si>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</si>
  <si>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90011601193010401140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</si>
  <si>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</si>
  <si>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90011601193019000140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</si>
  <si>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</si>
  <si>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90011601203019000140</t>
  </si>
  <si>
    <t>90011601203010008140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</si>
  <si>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</si>
  <si>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90011601203010013140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</si>
  <si>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
</t>
  </si>
  <si>
    <t>90011601203010021140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</si>
  <si>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</si>
  <si>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90011601203010025140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</si>
  <si>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</si>
  <si>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</si>
  <si>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00211601203010021140</t>
  </si>
  <si>
    <t>91411601203019000140</t>
  </si>
  <si>
    <t>91411601203010021140</t>
  </si>
  <si>
    <t>00211601203019000140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</si>
  <si>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</si>
  <si>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00611610100040000140</t>
  </si>
  <si>
    <t>Контрольно-счетная палата муниципального образования г. Белогорск</t>
  </si>
  <si>
    <t>93611601332010000140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</si>
  <si>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</si>
  <si>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Министерство экономического развития и внешних связей Амурской области</t>
  </si>
  <si>
    <t>90011601133019000140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</si>
  <si>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</si>
  <si>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90011601173010000140</t>
  </si>
  <si>
    <t>90011601093019000140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</si>
  <si>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</si>
  <si>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92411601203010000140</t>
  </si>
  <si>
    <t>Министерство  природных  ресурсов  Амурской  области</t>
  </si>
  <si>
    <t>00711715020040000150</t>
  </si>
  <si>
    <t>Инициативные платежи, зачисляемые в бюджеты городских округов</t>
  </si>
  <si>
    <t>00720220299040000150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</si>
  <si>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</si>
  <si>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00720220302040000150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</si>
  <si>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</si>
  <si>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 на софинансирование мероприятий по модернизации систем общего образования</t>
  </si>
  <si>
    <t>Субсидии бюджетам городских округов на поддержку муниципальных образований по комплексному развитию дворовых территорий на условиях софинансирования работ собственниками помещений в многоквартирных домах</t>
  </si>
  <si>
    <t>Субсидии бюджетам городских округов на софинансирование мероприятий по организации и проведению мероприятий по благоустройству территорий общеобразовательных организаций</t>
  </si>
  <si>
    <t>Субсидии бюджетам городских округовна поддержку городских округов с учетом участия граждан в решении вопросов развития городской среды</t>
  </si>
  <si>
    <t>01020229999040000150</t>
  </si>
  <si>
    <t>Субсидии бюджетам городских округов на софинансирование расходов по совершенствованию материально-технической базы для занятий физической культурой и спортом</t>
  </si>
  <si>
    <t>Субсидии бюджетам городских округов  на софинансирование непредвиденных расходов и обязательств за счет резервного фонда Правительства Амурской области (расходы, связанные с финансированием непредвиденных расходов, за исключением установленных в постановлениях Правительства Амурской области от 22 октября 2019 г. № 596, от 29 июня 2021 г. № 416)</t>
  </si>
  <si>
    <t>00220235469040000150</t>
  </si>
  <si>
    <t>Субвенции бюджетам на проведение Всероссийской переписи населения 2020 года</t>
  </si>
  <si>
    <t>Субвенции бюджетам  городских округов на финансовое обеспечение государственных полномочий по организационному обеспечению деятельности  административных  комиссий</t>
  </si>
  <si>
    <t>Субвенции бюджетам  городских  округов   на финансовое обеспечение переданных государственных полномочийна по организации  деятельности  комиссий  по делам несовершеннолетних и защите их прав</t>
  </si>
  <si>
    <t>Субвенции на 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</si>
  <si>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>Прочие межбюджетные трансферты, передаваемые бюджетам городских округов(виртуальные залы)</t>
  </si>
  <si>
    <t>01020225514040000150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</si>
  <si>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</si>
  <si>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</si>
  <si>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городских округов на софинансирование разработки или актуализации схем теплоснабжения, водоснабжения и водоотведения</t>
  </si>
  <si>
    <t>Субсидии бюджетам городских округов на софинансирование мероприятий,  по модернизации региональных систем дошкольного образования</t>
  </si>
  <si>
    <t>01320225519040000150</t>
  </si>
  <si>
    <t>МКУ "Управление культуры Администрации города Белогорск"</t>
  </si>
  <si>
    <t>Субсидии на государственную поддержку отрасли культуры (Федеральный проект "Культурная среда")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</si>
  <si>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Субвенции на 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окончания обучения</t>
  </si>
  <si>
    <t>Субвенции на финансовое обеспечение государственного полномочия Амурской области по организации бесплатного горячего питания обучающихся, получающих начальное общее образование в муниципальных образовательных организациях.</t>
  </si>
  <si>
    <t>Прогноз доходов бюджета на 2021 год (текущий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</si>
</sst>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Fill="1" applyBorder="1"/>
    <xf numFmtId="0" fontId="0" fillId="0" borderId="0" xfId="0" applyFill="1"/>
    <xf numFmtId="49" fontId="3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49" fontId="0" fillId="0" borderId="0" xfId="0" applyNumberFormat="1"/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6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" fontId="4" fillId="0" borderId="2" xfId="0" applyNumberFormat="1" applyFont="1" applyFill="1" applyBorder="1" applyAlignment="1" applyProtection="1">
      <alignment horizontal="center" vertical="top" wrapText="1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1" fontId="4" fillId="0" borderId="4" xfId="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1" fontId="9" fillId="0" borderId="2" xfId="0" applyNumberFormat="1" applyFont="1" applyFill="1" applyBorder="1" applyAlignment="1" applyProtection="1">
      <alignment horizontal="center" vertical="top" wrapText="1"/>
    </xf>
    <xf numFmtId="1" fontId="10" fillId="0" borderId="2" xfId="0" applyNumberFormat="1" applyFont="1" applyFill="1" applyBorder="1" applyAlignment="1" applyProtection="1">
      <alignment horizontal="center" vertical="top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1" fontId="9" fillId="0" borderId="4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 applyProtection="1">
      <alignment horizontal="center" vertical="top" wrapText="1"/>
    </xf>
    <xf numFmtId="1" fontId="9" fillId="0" borderId="1" xfId="0" applyNumberFormat="1" applyFont="1" applyFill="1" applyBorder="1" applyAlignment="1" applyProtection="1">
      <alignment horizontal="center" vertical="top" wrapText="1"/>
    </xf>
    <xf numFmtId="165" fontId="5" fillId="0" borderId="0" xfId="0" applyNumberFormat="1" applyFont="1" applyFill="1"/>
    <xf numFmtId="0" fontId="5" fillId="0" borderId="0" xfId="0" applyFont="1" applyFill="1" applyAlignment="1">
      <alignment horizontal="center" wrapText="1"/>
    </xf>
    <xf numFmtId="0" fontId="4" fillId="0" borderId="6" xfId="0" applyNumberFormat="1" applyFont="1" applyFill="1" applyBorder="1" applyAlignment="1" applyProtection="1">
      <alignment vertical="center" wrapText="1"/>
    </xf>
    <xf numFmtId="0" fontId="5" fillId="0" borderId="0" xfId="0" applyFont="1" applyFill="1" applyAlignment="1">
      <alignment horizontal="center"/>
    </xf>
    <xf numFmtId="1" fontId="9" fillId="0" borderId="8" xfId="0" applyNumberFormat="1" applyFont="1" applyFill="1" applyBorder="1" applyAlignment="1" applyProtection="1">
      <alignment horizontal="center" vertical="top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2" borderId="0" xfId="0" applyFill="1"/>
    <xf numFmtId="0" fontId="7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 applyProtection="1">
      <alignment horizontal="center" vertical="top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center" wrapText="1"/>
    </xf>
    <xf numFmtId="0" fontId="9" fillId="0" borderId="6" xfId="0" applyNumberFormat="1" applyFont="1" applyFill="1" applyBorder="1" applyAlignment="1" applyProtection="1">
      <alignment vertical="center" wrapText="1"/>
    </xf>
    <xf numFmtId="0" fontId="9" fillId="0" borderId="8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4" fillId="0" borderId="17" xfId="0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center" wrapText="1"/>
    </xf>
    <xf numFmtId="0" fontId="0" fillId="0" borderId="8" xfId="0" applyBorder="1" applyAlignment="1">
      <alignment vertical="top"/>
    </xf>
    <xf numFmtId="0" fontId="0" fillId="0" borderId="8" xfId="0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center"/>
    </xf>
    <xf numFmtId="165" fontId="10" fillId="0" borderId="26" xfId="0" applyNumberFormat="1" applyFont="1" applyFill="1" applyBorder="1" applyAlignment="1" applyProtection="1">
      <alignment horizontal="center" wrapText="1"/>
    </xf>
    <xf numFmtId="165" fontId="10" fillId="0" borderId="28" xfId="0" applyNumberFormat="1" applyFont="1" applyFill="1" applyBorder="1" applyAlignment="1">
      <alignment horizontal="center"/>
    </xf>
    <xf numFmtId="165" fontId="10" fillId="0" borderId="29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wrapText="1"/>
    </xf>
    <xf numFmtId="0" fontId="4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1" fontId="4" fillId="2" borderId="2" xfId="0" applyNumberFormat="1" applyFont="1" applyFill="1" applyBorder="1" applyAlignment="1" applyProtection="1">
      <alignment horizontal="left" vertical="top" wrapText="1"/>
    </xf>
    <xf numFmtId="1" fontId="10" fillId="2" borderId="2" xfId="0" applyNumberFormat="1" applyFont="1" applyFill="1" applyBorder="1" applyAlignment="1" applyProtection="1">
      <alignment horizontal="center" vertical="center" wrapText="1"/>
    </xf>
    <xf numFmtId="1" fontId="9" fillId="2" borderId="4" xfId="0" applyNumberFormat="1" applyFont="1" applyFill="1" applyBorder="1" applyAlignment="1" applyProtection="1">
      <alignment horizontal="center" vertical="top" wrapText="1"/>
    </xf>
    <xf numFmtId="1" fontId="4" fillId="2" borderId="4" xfId="0" applyNumberFormat="1" applyFont="1" applyFill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1" fontId="4" fillId="2" borderId="2" xfId="0" applyNumberFormat="1" applyFont="1" applyFill="1" applyBorder="1" applyAlignment="1" applyProtection="1">
      <alignment horizontal="center" vertical="top" wrapText="1"/>
    </xf>
    <xf numFmtId="1" fontId="4" fillId="2" borderId="4" xfId="0" applyNumberFormat="1" applyFont="1" applyFill="1" applyBorder="1" applyAlignment="1" applyProtection="1">
      <alignment horizontal="center" vertical="top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1" fontId="4" fillId="2" borderId="8" xfId="0" applyNumberFormat="1" applyFont="1" applyFill="1" applyBorder="1" applyAlignment="1" applyProtection="1">
      <alignment horizontal="center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1" fontId="9" fillId="2" borderId="1" xfId="0" applyNumberFormat="1" applyFont="1" applyFill="1" applyBorder="1" applyAlignment="1" applyProtection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wrapText="1"/>
    </xf>
    <xf numFmtId="49" fontId="4" fillId="0" borderId="27" xfId="0" applyNumberFormat="1" applyFont="1" applyFill="1" applyBorder="1" applyAlignment="1" applyProtection="1">
      <alignment horizont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8" fillId="0" borderId="2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166" fontId="10" fillId="0" borderId="29" xfId="0" applyNumberFormat="1" applyFont="1" applyFill="1" applyBorder="1" applyAlignment="1">
      <alignment horizontal="center" wrapText="1"/>
    </xf>
    <xf numFmtId="166" fontId="10" fillId="0" borderId="30" xfId="0" applyNumberFormat="1" applyFont="1" applyFill="1" applyBorder="1" applyAlignment="1">
      <alignment horizontal="center" wrapText="1"/>
    </xf>
    <xf numFmtId="165" fontId="10" fillId="0" borderId="2" xfId="0" applyNumberFormat="1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165" fontId="10" fillId="0" borderId="27" xfId="0" applyNumberFormat="1" applyFont="1" applyFill="1" applyBorder="1" applyAlignment="1">
      <alignment horizontal="center" wrapText="1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wrapText="1"/>
    </xf>
    <xf numFmtId="49" fontId="3" fillId="0" borderId="7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lef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vertical="top" wrapText="1"/>
    </xf>
    <xf numFmtId="0" fontId="4" fillId="0" borderId="8" xfId="0" applyNumberFormat="1" applyFont="1" applyFill="1" applyBorder="1" applyAlignment="1" applyProtection="1">
      <alignment vertical="top" wrapText="1"/>
    </xf>
    <xf numFmtId="0" fontId="4" fillId="0" borderId="2" xfId="0" applyNumberFormat="1" applyFont="1" applyFill="1" applyBorder="1" applyAlignment="1" applyProtection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Alignment="1">
      <alignment wrapText="1"/>
    </xf>
    <xf numFmtId="0" fontId="0" fillId="0" borderId="2" xfId="0" applyFill="1" applyBorder="1"/>
    <xf numFmtId="165" fontId="10" fillId="0" borderId="9" xfId="0" applyNumberFormat="1" applyFont="1" applyFill="1" applyBorder="1" applyAlignment="1" applyProtection="1">
      <alignment horizontal="center" vertical="center" wrapText="1"/>
    </xf>
    <xf numFmtId="165" fontId="10" fillId="0" borderId="24" xfId="0" applyNumberFormat="1" applyFont="1" applyFill="1" applyBorder="1" applyAlignment="1" applyProtection="1">
      <alignment horizontal="center" vertical="center" wrapText="1"/>
    </xf>
    <xf numFmtId="165" fontId="10" fillId="0" borderId="24" xfId="0" applyNumberFormat="1" applyFont="1" applyFill="1" applyBorder="1" applyAlignment="1" applyProtection="1">
      <alignment horizontal="center" vertical="center" wrapText="1"/>
    </xf>
    <xf numFmtId="165" fontId="17" fillId="0" borderId="24" xfId="0" applyNumberFormat="1" applyFont="1" applyFill="1" applyBorder="1" applyAlignment="1">
      <alignment horizontal="center" vertical="center" wrapText="1"/>
    </xf>
    <xf numFmtId="165" fontId="17" fillId="0" borderId="25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 applyProtection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165" fontId="9" fillId="0" borderId="26" xfId="0" applyNumberFormat="1" applyFont="1" applyFill="1" applyBorder="1" applyAlignment="1" applyProtection="1">
      <alignment horizontal="center" vertical="center" wrapText="1"/>
    </xf>
    <xf numFmtId="165" fontId="4" fillId="0" borderId="26" xfId="0" applyNumberFormat="1" applyFont="1" applyFill="1" applyBorder="1" applyAlignment="1" applyProtection="1">
      <alignment horizontal="center" wrapText="1"/>
    </xf>
    <xf numFmtId="165" fontId="4" fillId="0" borderId="2" xfId="0" applyNumberFormat="1" applyFont="1" applyFill="1" applyBorder="1" applyAlignment="1" applyProtection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165" fontId="4" fillId="0" borderId="27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5" fontId="9" fillId="0" borderId="26" xfId="0" applyNumberFormat="1" applyFont="1" applyFill="1" applyBorder="1" applyAlignment="1" applyProtection="1">
      <alignment horizontal="center" wrapText="1"/>
    </xf>
    <xf numFmtId="165" fontId="9" fillId="0" borderId="2" xfId="0" applyNumberFormat="1" applyFont="1" applyFill="1" applyBorder="1" applyAlignment="1" applyProtection="1">
      <alignment horizontal="center" wrapText="1"/>
    </xf>
    <xf numFmtId="165" fontId="9" fillId="0" borderId="2" xfId="0" applyNumberFormat="1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center" wrapText="1"/>
    </xf>
    <xf numFmtId="165" fontId="4" fillId="0" borderId="8" xfId="0" applyNumberFormat="1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27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 applyProtection="1">
      <alignment horizontal="center" wrapText="1"/>
    </xf>
    <xf numFmtId="165" fontId="10" fillId="0" borderId="21" xfId="0" applyNumberFormat="1" applyFont="1" applyFill="1" applyBorder="1" applyAlignment="1" applyProtection="1">
      <alignment horizontal="center" wrapText="1"/>
    </xf>
    <xf numFmtId="165" fontId="4" fillId="0" borderId="31" xfId="0" applyNumberFormat="1" applyFont="1" applyFill="1" applyBorder="1" applyAlignment="1" applyProtection="1">
      <alignment horizontal="center" wrapText="1"/>
    </xf>
    <xf numFmtId="165" fontId="10" fillId="0" borderId="31" xfId="0" applyNumberFormat="1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center" wrapText="1"/>
    </xf>
    <xf numFmtId="165" fontId="10" fillId="0" borderId="8" xfId="0" applyNumberFormat="1" applyFont="1" applyFill="1" applyBorder="1" applyAlignment="1" applyProtection="1">
      <alignment horizontal="center" wrapText="1"/>
    </xf>
    <xf numFmtId="165" fontId="10" fillId="0" borderId="8" xfId="0" applyNumberFormat="1" applyFont="1" applyFill="1" applyBorder="1" applyAlignment="1" applyProtection="1">
      <alignment horizontal="center" wrapText="1"/>
    </xf>
    <xf numFmtId="165" fontId="10" fillId="0" borderId="6" xfId="0" applyNumberFormat="1" applyFont="1" applyFill="1" applyBorder="1" applyAlignment="1" applyProtection="1">
      <alignment horizontal="center" wrapText="1"/>
    </xf>
    <xf numFmtId="165" fontId="10" fillId="0" borderId="3" xfId="0" applyNumberFormat="1" applyFont="1" applyFill="1" applyBorder="1" applyAlignment="1" applyProtection="1">
      <alignment horizontal="center" wrapText="1"/>
    </xf>
    <xf numFmtId="165" fontId="3" fillId="0" borderId="26" xfId="0" applyNumberFormat="1" applyFont="1" applyFill="1" applyBorder="1" applyAlignment="1" applyProtection="1">
      <alignment horizontal="center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165" fontId="3" fillId="0" borderId="2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5" fontId="3" fillId="0" borderId="8" xfId="0" applyNumberFormat="1" applyFont="1" applyFill="1" applyBorder="1" applyAlignment="1" applyProtection="1">
      <alignment horizontal="center"/>
    </xf>
    <xf numFmtId="165" fontId="3" fillId="0" borderId="6" xfId="0" applyNumberFormat="1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2" fontId="10" fillId="0" borderId="2" xfId="0" applyNumberFormat="1" applyFont="1" applyFill="1" applyBorder="1" applyAlignment="1" applyProtection="1">
      <alignment horizontal="center" wrapText="1"/>
    </xf>
    <xf numFmtId="165" fontId="10" fillId="0" borderId="2" xfId="0" applyNumberFormat="1" applyFont="1" applyFill="1" applyBorder="1" applyAlignment="1" applyProtection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49" fontId="0" fillId="0" borderId="0" xfId="0" applyNumberFormat="1" applyFill="1"/>
    <xf numFmtId="165" fontId="0" fillId="0" borderId="0" xfId="0" applyNumberFormat="1" applyFill="1"/>
    <xf numFmtId="49" fontId="4" fillId="0" borderId="8" xfId="0" applyNumberFormat="1" applyFont="1" applyBorder="1" applyAlignment="1" applyProtection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22"/>
  <sheetViews>
    <sheetView tabSelected="1" zoomScale="60" zoomScaleNormal="60" zoomScaleSheetLayoutView="55" workbookViewId="0">
      <pane ySplit="20" topLeftCell="A166" activePane="bottomLeft" state="frozen"/>
      <selection activeCell="E1" sqref="E1"/>
      <selection pane="bottomLeft" activeCell="E150" sqref="E150"/>
    </sheetView>
  </sheetViews>
  <sheetFormatPr defaultRowHeight="15" x14ac:dyDescent="0.25"/>
  <cols>
    <col min="1" max="1" width="7.85546875" customWidth="1"/>
    <col min="2" max="2" width="0.7109375" customWidth="1"/>
    <col min="3" max="3" width="26.42578125" customWidth="1"/>
    <col min="4" max="4" width="26.7109375" customWidth="1"/>
    <col min="5" max="5" width="36.42578125" style="63" customWidth="1"/>
    <col min="6" max="6" width="36.42578125" style="5" customWidth="1"/>
    <col min="7" max="7" width="9.42578125" style="5" customWidth="1"/>
    <col min="8" max="8" width="17.7109375" style="274" customWidth="1"/>
    <col min="9" max="9" width="18.85546875" style="274" customWidth="1"/>
    <col min="10" max="10" width="17.5703125" style="274" customWidth="1"/>
    <col min="11" max="11" width="19.7109375" style="2" customWidth="1"/>
    <col min="12" max="12" width="4.140625" style="2" customWidth="1"/>
    <col min="13" max="13" width="8.7109375" style="2" customWidth="1"/>
    <col min="14" max="14" width="7.5703125" style="2" customWidth="1"/>
    <col min="15" max="15" width="9.28515625" style="2" customWidth="1"/>
    <col min="16" max="16" width="11.7109375" style="2" customWidth="1"/>
    <col min="19" max="19" width="28.140625" customWidth="1"/>
  </cols>
  <sheetData>
    <row r="1" spans="1:227" ht="18.75" customHeight="1" x14ac:dyDescent="0.25">
      <c r="A1" s="10"/>
      <c r="B1" s="10"/>
      <c r="C1" s="10"/>
      <c r="D1" s="10"/>
      <c r="E1" s="64"/>
      <c r="F1" s="11"/>
      <c r="G1" s="11"/>
      <c r="H1" s="11"/>
      <c r="I1" s="11"/>
      <c r="J1" s="11"/>
      <c r="L1" s="167" t="s">
        <v>158</v>
      </c>
      <c r="M1" s="167"/>
      <c r="N1" s="167"/>
      <c r="O1" s="167"/>
      <c r="P1" s="167"/>
    </row>
    <row r="2" spans="1:227" ht="12" customHeight="1" x14ac:dyDescent="0.25">
      <c r="A2" s="10"/>
      <c r="B2" s="10"/>
      <c r="C2" s="10"/>
      <c r="D2" s="10"/>
      <c r="E2" s="64"/>
      <c r="F2" s="11"/>
      <c r="G2" s="11"/>
      <c r="H2" s="11"/>
      <c r="I2" s="11"/>
      <c r="J2" s="11"/>
      <c r="L2" s="167"/>
      <c r="M2" s="167"/>
      <c r="N2" s="167"/>
      <c r="O2" s="167"/>
      <c r="P2" s="167"/>
    </row>
    <row r="3" spans="1:227" ht="23.25" customHeight="1" x14ac:dyDescent="0.25">
      <c r="A3" s="10"/>
      <c r="B3" s="10"/>
      <c r="C3" s="10"/>
      <c r="D3" s="10"/>
      <c r="E3" s="64"/>
      <c r="F3" s="11"/>
      <c r="G3" s="11"/>
      <c r="H3" s="11"/>
      <c r="I3" s="11"/>
      <c r="J3" s="11"/>
      <c r="L3" s="167"/>
      <c r="M3" s="167"/>
      <c r="N3" s="167"/>
      <c r="O3" s="167"/>
      <c r="P3" s="167"/>
    </row>
    <row r="4" spans="1:227" ht="19.5" customHeight="1" x14ac:dyDescent="0.25">
      <c r="A4" s="10"/>
      <c r="B4" s="10"/>
      <c r="C4" s="10"/>
      <c r="D4" s="10"/>
      <c r="E4" s="64"/>
      <c r="F4" s="11"/>
      <c r="G4" s="11"/>
      <c r="H4" s="11"/>
      <c r="I4" s="11"/>
      <c r="J4" s="11"/>
      <c r="L4" s="167"/>
      <c r="M4" s="167"/>
      <c r="N4" s="167"/>
      <c r="O4" s="167"/>
      <c r="P4" s="167"/>
    </row>
    <row r="5" spans="1:227" ht="15" customHeight="1" x14ac:dyDescent="0.25">
      <c r="A5" s="10"/>
      <c r="B5" s="10"/>
      <c r="C5" s="10"/>
      <c r="D5" s="10"/>
      <c r="E5" s="64"/>
      <c r="F5" s="11"/>
      <c r="G5" s="11"/>
      <c r="H5" s="11"/>
      <c r="I5" s="11"/>
      <c r="J5" s="11"/>
      <c r="L5" s="167"/>
      <c r="M5" s="167"/>
      <c r="N5" s="167"/>
      <c r="O5" s="167"/>
      <c r="P5" s="167"/>
    </row>
    <row r="6" spans="1:227" ht="12.75" customHeight="1" x14ac:dyDescent="0.25">
      <c r="A6" s="10"/>
      <c r="B6" s="10"/>
      <c r="C6" s="10"/>
      <c r="D6" s="14"/>
      <c r="E6" s="93"/>
      <c r="F6" s="11"/>
      <c r="G6" s="11"/>
      <c r="H6" s="11"/>
      <c r="I6" s="11"/>
      <c r="J6" s="11"/>
      <c r="K6" s="10"/>
    </row>
    <row r="7" spans="1:227" ht="20.25" customHeight="1" x14ac:dyDescent="0.25">
      <c r="A7" s="168" t="s">
        <v>17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227" s="2" customFormat="1" ht="15" customHeight="1" x14ac:dyDescent="0.2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</row>
    <row r="9" spans="1:227" s="3" customFormat="1" ht="30" customHeight="1" thickBot="1" x14ac:dyDescent="0.35">
      <c r="D9" s="12"/>
      <c r="E9" s="65"/>
      <c r="K9" s="12"/>
      <c r="M9" s="15"/>
      <c r="N9" s="16"/>
      <c r="O9" s="171" t="s">
        <v>0</v>
      </c>
      <c r="P9" s="172"/>
    </row>
    <row r="10" spans="1:227" s="3" customFormat="1" ht="19.5" customHeight="1" x14ac:dyDescent="0.3">
      <c r="D10" s="12"/>
      <c r="E10" s="65"/>
      <c r="K10" s="211"/>
      <c r="N10" s="17" t="s">
        <v>4</v>
      </c>
      <c r="O10" s="173"/>
      <c r="P10" s="174"/>
    </row>
    <row r="11" spans="1:227" s="3" customFormat="1" ht="28.5" customHeight="1" x14ac:dyDescent="0.3">
      <c r="A11" s="175" t="s">
        <v>267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6" t="s">
        <v>1</v>
      </c>
      <c r="N11" s="177"/>
      <c r="O11" s="178"/>
      <c r="P11" s="179"/>
    </row>
    <row r="12" spans="1:227" s="3" customFormat="1" ht="18" customHeight="1" x14ac:dyDescent="0.3">
      <c r="A12" s="183" t="s">
        <v>10</v>
      </c>
      <c r="B12" s="183"/>
      <c r="C12" s="183"/>
      <c r="D12" s="184" t="s">
        <v>112</v>
      </c>
      <c r="E12" s="184"/>
      <c r="F12" s="184"/>
      <c r="G12" s="184"/>
      <c r="H12" s="184"/>
      <c r="I12" s="184"/>
      <c r="J12" s="184"/>
      <c r="K12" s="184"/>
      <c r="L12" s="184"/>
      <c r="N12" s="18" t="s">
        <v>2</v>
      </c>
      <c r="O12" s="178"/>
      <c r="P12" s="179"/>
    </row>
    <row r="13" spans="1:227" s="3" customFormat="1" ht="18.75" x14ac:dyDescent="0.3">
      <c r="A13" s="185" t="s">
        <v>11</v>
      </c>
      <c r="B13" s="185"/>
      <c r="C13" s="185"/>
      <c r="D13" s="184" t="s">
        <v>156</v>
      </c>
      <c r="E13" s="184"/>
      <c r="F13" s="184"/>
      <c r="G13" s="184"/>
      <c r="H13" s="184"/>
      <c r="I13" s="184"/>
      <c r="J13" s="184"/>
      <c r="K13" s="184"/>
      <c r="L13" s="184"/>
      <c r="N13" s="18" t="s">
        <v>6</v>
      </c>
      <c r="O13" s="178" t="s">
        <v>157</v>
      </c>
      <c r="P13" s="179"/>
    </row>
    <row r="14" spans="1:227" s="3" customFormat="1" ht="21" customHeight="1" thickBot="1" x14ac:dyDescent="0.35">
      <c r="A14" s="38" t="s">
        <v>14</v>
      </c>
      <c r="B14" s="19"/>
      <c r="C14" s="19"/>
      <c r="D14" s="13"/>
      <c r="E14" s="94"/>
      <c r="K14" s="132"/>
      <c r="M14" s="180" t="s">
        <v>3</v>
      </c>
      <c r="N14" s="177"/>
      <c r="O14" s="181" t="s">
        <v>16</v>
      </c>
      <c r="P14" s="182"/>
    </row>
    <row r="15" spans="1:227" s="2" customFormat="1" ht="20.25" x14ac:dyDescent="0.25">
      <c r="A15" s="10"/>
      <c r="B15" s="10"/>
      <c r="C15" s="10"/>
      <c r="D15" s="4"/>
      <c r="E15" s="95"/>
      <c r="F15" s="6"/>
      <c r="G15" s="6"/>
      <c r="H15" s="59" t="s">
        <v>221</v>
      </c>
      <c r="I15" s="6"/>
      <c r="J15" s="6"/>
      <c r="K15" s="131"/>
    </row>
    <row r="16" spans="1:227" s="2" customFormat="1" ht="17.25" customHeight="1" x14ac:dyDescent="0.25">
      <c r="A16" s="193" t="s">
        <v>148</v>
      </c>
      <c r="B16" s="194"/>
      <c r="C16" s="186" t="s">
        <v>7</v>
      </c>
      <c r="D16" s="189" t="s">
        <v>15</v>
      </c>
      <c r="E16" s="189"/>
      <c r="F16" s="190" t="s">
        <v>8</v>
      </c>
      <c r="G16" s="189" t="s">
        <v>149</v>
      </c>
      <c r="H16" s="190" t="s">
        <v>410</v>
      </c>
      <c r="I16" s="190" t="s">
        <v>268</v>
      </c>
      <c r="J16" s="190" t="s">
        <v>269</v>
      </c>
      <c r="K16" s="164" t="s">
        <v>9</v>
      </c>
      <c r="L16" s="165"/>
      <c r="M16" s="165"/>
      <c r="N16" s="165"/>
      <c r="O16" s="165"/>
      <c r="P16" s="166"/>
    </row>
    <row r="17" spans="1:17" s="2" customFormat="1" ht="48.6" customHeight="1" x14ac:dyDescent="0.25">
      <c r="A17" s="193"/>
      <c r="B17" s="194"/>
      <c r="C17" s="187"/>
      <c r="D17" s="189"/>
      <c r="E17" s="189"/>
      <c r="F17" s="191"/>
      <c r="G17" s="189"/>
      <c r="H17" s="191"/>
      <c r="I17" s="191"/>
      <c r="J17" s="191"/>
      <c r="K17" s="195"/>
      <c r="L17" s="196"/>
      <c r="M17" s="196"/>
      <c r="N17" s="196"/>
      <c r="O17" s="196"/>
      <c r="P17" s="197"/>
      <c r="Q17" s="1"/>
    </row>
    <row r="18" spans="1:17" s="2" customFormat="1" ht="36" customHeight="1" x14ac:dyDescent="0.25">
      <c r="A18" s="193"/>
      <c r="B18" s="194"/>
      <c r="C18" s="187"/>
      <c r="D18" s="186" t="s">
        <v>12</v>
      </c>
      <c r="E18" s="200" t="s">
        <v>13</v>
      </c>
      <c r="F18" s="191"/>
      <c r="G18" s="189"/>
      <c r="H18" s="191"/>
      <c r="I18" s="191"/>
      <c r="J18" s="191"/>
      <c r="K18" s="163" t="s">
        <v>270</v>
      </c>
      <c r="L18" s="163" t="s">
        <v>271</v>
      </c>
      <c r="M18" s="212"/>
      <c r="N18" s="212"/>
      <c r="O18" s="163" t="s">
        <v>272</v>
      </c>
      <c r="P18" s="163"/>
      <c r="Q18" s="1"/>
    </row>
    <row r="19" spans="1:17" s="2" customFormat="1" ht="25.9" customHeight="1" x14ac:dyDescent="0.25">
      <c r="A19" s="193"/>
      <c r="B19" s="194"/>
      <c r="C19" s="187"/>
      <c r="D19" s="187"/>
      <c r="E19" s="201"/>
      <c r="F19" s="191"/>
      <c r="G19" s="189"/>
      <c r="H19" s="191"/>
      <c r="I19" s="191"/>
      <c r="J19" s="191"/>
      <c r="K19" s="163"/>
      <c r="L19" s="212"/>
      <c r="M19" s="212"/>
      <c r="N19" s="212"/>
      <c r="O19" s="163"/>
      <c r="P19" s="163"/>
      <c r="Q19" s="1"/>
    </row>
    <row r="20" spans="1:17" s="2" customFormat="1" ht="24.75" customHeight="1" x14ac:dyDescent="0.25">
      <c r="A20" s="193"/>
      <c r="B20" s="194"/>
      <c r="C20" s="188"/>
      <c r="D20" s="188"/>
      <c r="E20" s="202"/>
      <c r="F20" s="192"/>
      <c r="G20" s="189"/>
      <c r="H20" s="192"/>
      <c r="I20" s="192"/>
      <c r="J20" s="192"/>
      <c r="K20" s="163"/>
      <c r="L20" s="212"/>
      <c r="M20" s="212"/>
      <c r="N20" s="212"/>
      <c r="O20" s="163"/>
      <c r="P20" s="163"/>
      <c r="Q20" s="1"/>
    </row>
    <row r="21" spans="1:17" s="2" customFormat="1" ht="18.75" customHeight="1" thickBot="1" x14ac:dyDescent="0.3">
      <c r="A21" s="163">
        <v>1</v>
      </c>
      <c r="B21" s="163"/>
      <c r="C21" s="40">
        <v>2</v>
      </c>
      <c r="D21" s="41">
        <v>3</v>
      </c>
      <c r="E21" s="96">
        <v>4</v>
      </c>
      <c r="F21" s="40">
        <v>5</v>
      </c>
      <c r="G21" s="39">
        <v>6</v>
      </c>
      <c r="H21" s="130">
        <v>7</v>
      </c>
      <c r="I21" s="130">
        <v>8</v>
      </c>
      <c r="J21" s="130">
        <v>9</v>
      </c>
      <c r="K21" s="130">
        <v>10</v>
      </c>
      <c r="L21" s="164">
        <v>11</v>
      </c>
      <c r="M21" s="165"/>
      <c r="N21" s="166"/>
      <c r="O21" s="186">
        <v>12</v>
      </c>
      <c r="P21" s="186"/>
      <c r="Q21" s="1"/>
    </row>
    <row r="22" spans="1:17" s="2" customFormat="1" ht="78.75" customHeight="1" x14ac:dyDescent="0.25">
      <c r="A22" s="198"/>
      <c r="B22" s="199"/>
      <c r="C22" s="28" t="s">
        <v>56</v>
      </c>
      <c r="D22" s="29" t="s">
        <v>210</v>
      </c>
      <c r="E22" s="97" t="s">
        <v>58</v>
      </c>
      <c r="F22" s="72" t="s">
        <v>167</v>
      </c>
      <c r="G22" s="70"/>
      <c r="H22" s="213">
        <f>H23+H30+H35+H42+H46+H50</f>
        <v>660690.12</v>
      </c>
      <c r="I22" s="214">
        <f>I23+I30+I35+I42+I46+I50</f>
        <v>423504.48</v>
      </c>
      <c r="J22" s="214">
        <f>J23+J30+J35+J42+J46+J50</f>
        <v>660690.08000000007</v>
      </c>
      <c r="K22" s="214">
        <f>K23+K30+K35+K42+K46+K50</f>
        <v>683398.55</v>
      </c>
      <c r="L22" s="215">
        <f>L23+L30+L35+L42+L46</f>
        <v>720574.48</v>
      </c>
      <c r="M22" s="216"/>
      <c r="N22" s="216"/>
      <c r="O22" s="215">
        <f>O23+O30+O35+O42+O46</f>
        <v>757271.28999999992</v>
      </c>
      <c r="P22" s="217"/>
      <c r="Q22" s="1"/>
    </row>
    <row r="23" spans="1:17" s="2" customFormat="1" ht="83.25" customHeight="1" x14ac:dyDescent="0.25">
      <c r="A23" s="155"/>
      <c r="B23" s="156"/>
      <c r="C23" s="27" t="s">
        <v>48</v>
      </c>
      <c r="D23" s="29" t="s">
        <v>211</v>
      </c>
      <c r="E23" s="98" t="s">
        <v>44</v>
      </c>
      <c r="F23" s="72" t="s">
        <v>167</v>
      </c>
      <c r="G23" s="70"/>
      <c r="H23" s="218">
        <f>H24</f>
        <v>494068</v>
      </c>
      <c r="I23" s="219">
        <f>I24</f>
        <v>337087.00999999995</v>
      </c>
      <c r="J23" s="220">
        <f>J24</f>
        <v>494068</v>
      </c>
      <c r="K23" s="220">
        <f>K24</f>
        <v>532594</v>
      </c>
      <c r="L23" s="221">
        <f>L24</f>
        <v>565889</v>
      </c>
      <c r="M23" s="222"/>
      <c r="N23" s="222"/>
      <c r="O23" s="221">
        <f>O24</f>
        <v>601263.99999999988</v>
      </c>
      <c r="P23" s="223"/>
      <c r="Q23" s="1"/>
    </row>
    <row r="24" spans="1:17" s="2" customFormat="1" ht="84" customHeight="1" x14ac:dyDescent="0.25">
      <c r="A24" s="138"/>
      <c r="B24" s="139"/>
      <c r="C24" s="27" t="s">
        <v>59</v>
      </c>
      <c r="D24" s="29" t="s">
        <v>212</v>
      </c>
      <c r="E24" s="69" t="s">
        <v>208</v>
      </c>
      <c r="F24" s="72" t="s">
        <v>167</v>
      </c>
      <c r="G24" s="70"/>
      <c r="H24" s="224">
        <f>H25+H26+H27+H28+H29</f>
        <v>494068</v>
      </c>
      <c r="I24" s="220">
        <f>I25+I26+I27+I28+I29</f>
        <v>337087.00999999995</v>
      </c>
      <c r="J24" s="220">
        <f>J25+J26+J27+J28+J29</f>
        <v>494068</v>
      </c>
      <c r="K24" s="220">
        <f>K25+K26+K27+K28+K29</f>
        <v>532594</v>
      </c>
      <c r="L24" s="221">
        <f>L25+L26+L27+L28+L29</f>
        <v>565889</v>
      </c>
      <c r="M24" s="222"/>
      <c r="N24" s="222"/>
      <c r="O24" s="221">
        <f>O25+O26+O27+O28+O29</f>
        <v>601263.99999999988</v>
      </c>
      <c r="P24" s="223"/>
      <c r="Q24" s="1"/>
    </row>
    <row r="25" spans="1:17" s="2" customFormat="1" ht="144" customHeight="1" x14ac:dyDescent="0.25">
      <c r="A25" s="138"/>
      <c r="B25" s="139"/>
      <c r="C25" s="23" t="s">
        <v>59</v>
      </c>
      <c r="D25" s="26" t="s">
        <v>45</v>
      </c>
      <c r="E25" s="99" t="s">
        <v>18</v>
      </c>
      <c r="F25" s="205" t="s">
        <v>167</v>
      </c>
      <c r="G25" s="86"/>
      <c r="H25" s="225">
        <v>484730.8</v>
      </c>
      <c r="I25" s="226">
        <v>326190.59999999998</v>
      </c>
      <c r="J25" s="226">
        <v>483171.6</v>
      </c>
      <c r="K25" s="226">
        <v>525510.5</v>
      </c>
      <c r="L25" s="227">
        <v>558362.69999999995</v>
      </c>
      <c r="M25" s="227"/>
      <c r="N25" s="227"/>
      <c r="O25" s="227">
        <v>593267.19999999995</v>
      </c>
      <c r="P25" s="228"/>
    </row>
    <row r="26" spans="1:17" s="7" customFormat="1" ht="193.5" customHeight="1" x14ac:dyDescent="0.25">
      <c r="A26" s="138"/>
      <c r="B26" s="139"/>
      <c r="C26" s="23" t="s">
        <v>59</v>
      </c>
      <c r="D26" s="24" t="s">
        <v>46</v>
      </c>
      <c r="E26" s="100" t="s">
        <v>19</v>
      </c>
      <c r="F26" s="205" t="s">
        <v>167</v>
      </c>
      <c r="G26" s="86"/>
      <c r="H26" s="225">
        <v>6438.2</v>
      </c>
      <c r="I26" s="226">
        <v>6717.7</v>
      </c>
      <c r="J26" s="226">
        <v>6717.7</v>
      </c>
      <c r="K26" s="229">
        <v>3568.4</v>
      </c>
      <c r="L26" s="227">
        <v>3791.4</v>
      </c>
      <c r="M26" s="227"/>
      <c r="N26" s="227"/>
      <c r="O26" s="227">
        <v>4028.5</v>
      </c>
      <c r="P26" s="228"/>
    </row>
    <row r="27" spans="1:17" s="7" customFormat="1" ht="97.5" customHeight="1" x14ac:dyDescent="0.25">
      <c r="A27" s="138"/>
      <c r="B27" s="139"/>
      <c r="C27" s="23" t="s">
        <v>59</v>
      </c>
      <c r="D27" s="24" t="s">
        <v>47</v>
      </c>
      <c r="E27" s="101" t="s">
        <v>20</v>
      </c>
      <c r="F27" s="205" t="s">
        <v>167</v>
      </c>
      <c r="G27" s="86"/>
      <c r="H27" s="225">
        <v>2543.3000000000002</v>
      </c>
      <c r="I27" s="226">
        <v>3388.56</v>
      </c>
      <c r="J27" s="226">
        <v>3388.6</v>
      </c>
      <c r="K27" s="229">
        <v>3195.6</v>
      </c>
      <c r="L27" s="227">
        <v>3395.3</v>
      </c>
      <c r="M27" s="227"/>
      <c r="N27" s="227"/>
      <c r="O27" s="227">
        <v>3607.6</v>
      </c>
      <c r="P27" s="228"/>
    </row>
    <row r="28" spans="1:17" s="7" customFormat="1" ht="80.25" customHeight="1" x14ac:dyDescent="0.25">
      <c r="A28" s="138"/>
      <c r="B28" s="139"/>
      <c r="C28" s="23" t="s">
        <v>59</v>
      </c>
      <c r="D28" s="24" t="s">
        <v>159</v>
      </c>
      <c r="E28" s="101" t="s">
        <v>160</v>
      </c>
      <c r="F28" s="205" t="s">
        <v>167</v>
      </c>
      <c r="G28" s="86"/>
      <c r="H28" s="225">
        <v>355.7</v>
      </c>
      <c r="I28" s="226">
        <v>373.43</v>
      </c>
      <c r="J28" s="226">
        <v>373.4</v>
      </c>
      <c r="K28" s="229">
        <v>319.5</v>
      </c>
      <c r="L28" s="227">
        <v>339.6</v>
      </c>
      <c r="M28" s="227"/>
      <c r="N28" s="227"/>
      <c r="O28" s="227">
        <v>360.7</v>
      </c>
      <c r="P28" s="230"/>
    </row>
    <row r="29" spans="1:17" s="7" customFormat="1" ht="194.25" customHeight="1" x14ac:dyDescent="0.25">
      <c r="A29" s="138"/>
      <c r="B29" s="139"/>
      <c r="C29" s="23" t="s">
        <v>59</v>
      </c>
      <c r="D29" s="24" t="s">
        <v>273</v>
      </c>
      <c r="E29" s="101" t="s">
        <v>274</v>
      </c>
      <c r="F29" s="48" t="s">
        <v>167</v>
      </c>
      <c r="G29" s="86"/>
      <c r="H29" s="225">
        <v>0</v>
      </c>
      <c r="I29" s="226">
        <v>416.72</v>
      </c>
      <c r="J29" s="226">
        <v>416.7</v>
      </c>
      <c r="K29" s="229">
        <v>0</v>
      </c>
      <c r="L29" s="227">
        <v>0</v>
      </c>
      <c r="M29" s="231"/>
      <c r="N29" s="231"/>
      <c r="O29" s="227">
        <v>0</v>
      </c>
      <c r="P29" s="230"/>
    </row>
    <row r="30" spans="1:17" s="7" customFormat="1" ht="97.5" customHeight="1" x14ac:dyDescent="0.25">
      <c r="A30" s="140"/>
      <c r="B30" s="141"/>
      <c r="C30" s="32" t="s">
        <v>69</v>
      </c>
      <c r="D30" s="37" t="s">
        <v>213</v>
      </c>
      <c r="E30" s="102" t="s">
        <v>69</v>
      </c>
      <c r="F30" s="73" t="s">
        <v>29</v>
      </c>
      <c r="G30" s="86"/>
      <c r="H30" s="232">
        <f>H31+H32+H33+H34</f>
        <v>8210.9</v>
      </c>
      <c r="I30" s="233">
        <f t="shared" ref="I30:J30" si="0">I31+I32+I33+I34</f>
        <v>5481.77</v>
      </c>
      <c r="J30" s="233">
        <f t="shared" si="0"/>
        <v>8210.9</v>
      </c>
      <c r="K30" s="234">
        <f>K31+K32+K33+K34</f>
        <v>7896.55</v>
      </c>
      <c r="L30" s="235">
        <f>L31+L32+L33+L34</f>
        <v>8146.4800000000005</v>
      </c>
      <c r="M30" s="235"/>
      <c r="N30" s="235"/>
      <c r="O30" s="235">
        <f>O31+O32+O33+O34</f>
        <v>8561.2900000000009</v>
      </c>
      <c r="P30" s="230"/>
    </row>
    <row r="31" spans="1:17" s="7" customFormat="1" ht="131.25" customHeight="1" x14ac:dyDescent="0.25">
      <c r="A31" s="138"/>
      <c r="B31" s="139"/>
      <c r="C31" s="20" t="s">
        <v>70</v>
      </c>
      <c r="D31" s="24" t="s">
        <v>171</v>
      </c>
      <c r="E31" s="103" t="s">
        <v>28</v>
      </c>
      <c r="F31" s="74" t="s">
        <v>29</v>
      </c>
      <c r="G31" s="86"/>
      <c r="H31" s="225">
        <v>3786</v>
      </c>
      <c r="I31" s="226">
        <v>2486.37</v>
      </c>
      <c r="J31" s="226">
        <v>3786</v>
      </c>
      <c r="K31" s="229">
        <v>3570.27</v>
      </c>
      <c r="L31" s="236">
        <v>3644.71</v>
      </c>
      <c r="M31" s="237"/>
      <c r="N31" s="238"/>
      <c r="O31" s="236">
        <v>3769.43</v>
      </c>
      <c r="P31" s="239"/>
    </row>
    <row r="32" spans="1:17" s="7" customFormat="1" ht="180.75" customHeight="1" x14ac:dyDescent="0.25">
      <c r="A32" s="138"/>
      <c r="B32" s="139"/>
      <c r="C32" s="20" t="s">
        <v>70</v>
      </c>
      <c r="D32" s="26" t="s">
        <v>172</v>
      </c>
      <c r="E32" s="103" t="s">
        <v>30</v>
      </c>
      <c r="F32" s="74" t="s">
        <v>29</v>
      </c>
      <c r="G32" s="86"/>
      <c r="H32" s="225">
        <v>19.7</v>
      </c>
      <c r="I32" s="226">
        <v>17.8</v>
      </c>
      <c r="J32" s="226">
        <v>19.7</v>
      </c>
      <c r="K32" s="229">
        <v>19.760000000000002</v>
      </c>
      <c r="L32" s="236">
        <v>20.420000000000002</v>
      </c>
      <c r="M32" s="237"/>
      <c r="N32" s="238"/>
      <c r="O32" s="236">
        <v>21.78</v>
      </c>
      <c r="P32" s="239"/>
    </row>
    <row r="33" spans="1:16" s="7" customFormat="1" ht="147" customHeight="1" x14ac:dyDescent="0.25">
      <c r="A33" s="138"/>
      <c r="B33" s="139"/>
      <c r="C33" s="20" t="s">
        <v>70</v>
      </c>
      <c r="D33" s="24" t="s">
        <v>173</v>
      </c>
      <c r="E33" s="103" t="s">
        <v>31</v>
      </c>
      <c r="F33" s="74" t="s">
        <v>29</v>
      </c>
      <c r="G33" s="86"/>
      <c r="H33" s="225">
        <v>4405.2</v>
      </c>
      <c r="I33" s="226">
        <v>3416.5</v>
      </c>
      <c r="J33" s="226">
        <v>4405.2</v>
      </c>
      <c r="K33" s="229">
        <v>4754.21</v>
      </c>
      <c r="L33" s="236">
        <v>4932.9799999999996</v>
      </c>
      <c r="M33" s="237"/>
      <c r="N33" s="238"/>
      <c r="O33" s="236">
        <v>5253.83</v>
      </c>
      <c r="P33" s="239"/>
    </row>
    <row r="34" spans="1:16" s="7" customFormat="1" ht="148.5" customHeight="1" x14ac:dyDescent="0.25">
      <c r="A34" s="138"/>
      <c r="B34" s="139"/>
      <c r="C34" s="20" t="s">
        <v>70</v>
      </c>
      <c r="D34" s="24" t="s">
        <v>174</v>
      </c>
      <c r="E34" s="103" t="s">
        <v>32</v>
      </c>
      <c r="F34" s="74" t="s">
        <v>29</v>
      </c>
      <c r="G34" s="86"/>
      <c r="H34" s="225">
        <v>0</v>
      </c>
      <c r="I34" s="226">
        <v>-438.9</v>
      </c>
      <c r="J34" s="226">
        <v>0</v>
      </c>
      <c r="K34" s="229">
        <v>-447.69</v>
      </c>
      <c r="L34" s="236">
        <v>-451.63</v>
      </c>
      <c r="M34" s="237"/>
      <c r="N34" s="238"/>
      <c r="O34" s="236">
        <v>-483.75</v>
      </c>
      <c r="P34" s="239"/>
    </row>
    <row r="35" spans="1:16" s="7" customFormat="1" ht="89.25" customHeight="1" x14ac:dyDescent="0.3">
      <c r="A35" s="161"/>
      <c r="B35" s="162"/>
      <c r="C35" s="27" t="s">
        <v>49</v>
      </c>
      <c r="D35" s="30" t="s">
        <v>60</v>
      </c>
      <c r="E35" s="69" t="s">
        <v>49</v>
      </c>
      <c r="F35" s="72" t="s">
        <v>167</v>
      </c>
      <c r="G35" s="86"/>
      <c r="H35" s="224">
        <f>H36+H37+H38+H39+H40+H41</f>
        <v>53614.22</v>
      </c>
      <c r="I35" s="220">
        <f>I36+I37+I38+I39+I40+I41</f>
        <v>44285.450000000004</v>
      </c>
      <c r="J35" s="220">
        <f>SUM(J36:J41)</f>
        <v>53614.179999999993</v>
      </c>
      <c r="K35" s="220">
        <f>K36+K37+K39+K40+K41</f>
        <v>42108</v>
      </c>
      <c r="L35" s="221">
        <f>L36+L37+L39+L40+L41</f>
        <v>43990</v>
      </c>
      <c r="M35" s="221"/>
      <c r="N35" s="221"/>
      <c r="O35" s="240">
        <f>O36+O37+O39+O40+O41</f>
        <v>43917</v>
      </c>
      <c r="P35" s="241"/>
    </row>
    <row r="36" spans="1:16" s="7" customFormat="1" ht="69" customHeight="1" x14ac:dyDescent="0.3">
      <c r="A36" s="161"/>
      <c r="B36" s="162"/>
      <c r="C36" s="25" t="s">
        <v>61</v>
      </c>
      <c r="D36" s="24" t="s">
        <v>275</v>
      </c>
      <c r="E36" s="104" t="s">
        <v>276</v>
      </c>
      <c r="F36" s="48" t="s">
        <v>167</v>
      </c>
      <c r="G36" s="86"/>
      <c r="H36" s="218">
        <v>27048</v>
      </c>
      <c r="I36" s="219">
        <v>11138.2</v>
      </c>
      <c r="J36" s="219">
        <v>15200.98</v>
      </c>
      <c r="K36" s="219">
        <v>15729.8</v>
      </c>
      <c r="L36" s="242">
        <v>16660.8</v>
      </c>
      <c r="M36" s="243"/>
      <c r="N36" s="243"/>
      <c r="O36" s="244">
        <v>16339.1</v>
      </c>
      <c r="P36" s="245"/>
    </row>
    <row r="37" spans="1:16" s="7" customFormat="1" ht="81" customHeight="1" x14ac:dyDescent="0.25">
      <c r="A37" s="138"/>
      <c r="B37" s="139"/>
      <c r="C37" s="25" t="s">
        <v>61</v>
      </c>
      <c r="D37" s="24" t="s">
        <v>277</v>
      </c>
      <c r="E37" s="101" t="s">
        <v>278</v>
      </c>
      <c r="F37" s="205" t="s">
        <v>167</v>
      </c>
      <c r="G37" s="86"/>
      <c r="H37" s="225">
        <v>0</v>
      </c>
      <c r="I37" s="226">
        <v>11010.52</v>
      </c>
      <c r="J37" s="226">
        <v>11847</v>
      </c>
      <c r="K37" s="229">
        <v>12259.2</v>
      </c>
      <c r="L37" s="227">
        <v>12775.2</v>
      </c>
      <c r="M37" s="227"/>
      <c r="N37" s="227"/>
      <c r="O37" s="227">
        <v>12785.9</v>
      </c>
      <c r="P37" s="228"/>
    </row>
    <row r="38" spans="1:16" s="7" customFormat="1" ht="67.5" customHeight="1" x14ac:dyDescent="0.25">
      <c r="A38" s="138"/>
      <c r="B38" s="139"/>
      <c r="C38" s="25" t="s">
        <v>61</v>
      </c>
      <c r="D38" s="24" t="s">
        <v>51</v>
      </c>
      <c r="E38" s="101" t="s">
        <v>21</v>
      </c>
      <c r="F38" s="205" t="s">
        <v>167</v>
      </c>
      <c r="G38" s="86"/>
      <c r="H38" s="225">
        <v>10806</v>
      </c>
      <c r="I38" s="226">
        <v>9940.2999999999993</v>
      </c>
      <c r="J38" s="226">
        <v>10806</v>
      </c>
      <c r="K38" s="229">
        <v>0</v>
      </c>
      <c r="L38" s="236">
        <v>0</v>
      </c>
      <c r="M38" s="237"/>
      <c r="N38" s="238"/>
      <c r="O38" s="236">
        <v>0</v>
      </c>
      <c r="P38" s="239"/>
    </row>
    <row r="39" spans="1:16" s="7" customFormat="1" ht="81" customHeight="1" x14ac:dyDescent="0.25">
      <c r="A39" s="138"/>
      <c r="B39" s="139"/>
      <c r="C39" s="25" t="s">
        <v>61</v>
      </c>
      <c r="D39" s="24" t="s">
        <v>52</v>
      </c>
      <c r="E39" s="101" t="s">
        <v>50</v>
      </c>
      <c r="F39" s="48" t="s">
        <v>167</v>
      </c>
      <c r="G39" s="86"/>
      <c r="H39" s="225" t="s">
        <v>37</v>
      </c>
      <c r="I39" s="226">
        <v>-0.1</v>
      </c>
      <c r="J39" s="226">
        <v>0</v>
      </c>
      <c r="K39" s="229">
        <v>0</v>
      </c>
      <c r="L39" s="227">
        <v>0</v>
      </c>
      <c r="M39" s="227"/>
      <c r="N39" s="227"/>
      <c r="O39" s="227">
        <v>0</v>
      </c>
      <c r="P39" s="228"/>
    </row>
    <row r="40" spans="1:16" s="7" customFormat="1" ht="64.5" customHeight="1" x14ac:dyDescent="0.25">
      <c r="A40" s="138"/>
      <c r="B40" s="139"/>
      <c r="C40" s="25" t="s">
        <v>61</v>
      </c>
      <c r="D40" s="24" t="s">
        <v>53</v>
      </c>
      <c r="E40" s="101" t="s">
        <v>22</v>
      </c>
      <c r="F40" s="205" t="s">
        <v>167</v>
      </c>
      <c r="G40" s="86"/>
      <c r="H40" s="225">
        <v>2175</v>
      </c>
      <c r="I40" s="226">
        <v>1780.17</v>
      </c>
      <c r="J40" s="226">
        <v>2175</v>
      </c>
      <c r="K40" s="229">
        <v>375</v>
      </c>
      <c r="L40" s="227">
        <v>404</v>
      </c>
      <c r="M40" s="227"/>
      <c r="N40" s="227"/>
      <c r="O40" s="227">
        <v>404</v>
      </c>
      <c r="P40" s="228"/>
    </row>
    <row r="41" spans="1:16" s="7" customFormat="1" ht="66.75" customHeight="1" x14ac:dyDescent="0.25">
      <c r="A41" s="138"/>
      <c r="B41" s="139"/>
      <c r="C41" s="25" t="s">
        <v>61</v>
      </c>
      <c r="D41" s="24" t="s">
        <v>152</v>
      </c>
      <c r="E41" s="31" t="s">
        <v>23</v>
      </c>
      <c r="F41" s="205" t="s">
        <v>167</v>
      </c>
      <c r="G41" s="86"/>
      <c r="H41" s="225">
        <v>13585.22</v>
      </c>
      <c r="I41" s="226">
        <v>10416.36</v>
      </c>
      <c r="J41" s="226">
        <v>13585.2</v>
      </c>
      <c r="K41" s="229">
        <v>13744</v>
      </c>
      <c r="L41" s="227">
        <v>14150</v>
      </c>
      <c r="M41" s="227"/>
      <c r="N41" s="227"/>
      <c r="O41" s="227">
        <v>14388</v>
      </c>
      <c r="P41" s="228"/>
    </row>
    <row r="42" spans="1:16" s="7" customFormat="1" ht="83.25" customHeight="1" x14ac:dyDescent="0.3">
      <c r="A42" s="161"/>
      <c r="B42" s="162"/>
      <c r="C42" s="27" t="s">
        <v>54</v>
      </c>
      <c r="D42" s="30" t="s">
        <v>62</v>
      </c>
      <c r="E42" s="69" t="s">
        <v>54</v>
      </c>
      <c r="F42" s="72" t="s">
        <v>167</v>
      </c>
      <c r="G42" s="86"/>
      <c r="H42" s="90">
        <f>H43+H44+H45</f>
        <v>89369</v>
      </c>
      <c r="I42" s="71">
        <f t="shared" ref="I42:K42" si="1">I43+I44+I45</f>
        <v>25312.82</v>
      </c>
      <c r="J42" s="71">
        <f t="shared" si="1"/>
        <v>89369</v>
      </c>
      <c r="K42" s="71">
        <f t="shared" si="1"/>
        <v>84956</v>
      </c>
      <c r="L42" s="147">
        <f>L43+L44+L45</f>
        <v>86405</v>
      </c>
      <c r="M42" s="147"/>
      <c r="N42" s="147"/>
      <c r="O42" s="147">
        <f>O43+O44+O45</f>
        <v>87312</v>
      </c>
      <c r="P42" s="158"/>
    </row>
    <row r="43" spans="1:16" s="7" customFormat="1" ht="84" customHeight="1" x14ac:dyDescent="0.25">
      <c r="A43" s="138"/>
      <c r="B43" s="139"/>
      <c r="C43" s="23" t="s">
        <v>55</v>
      </c>
      <c r="D43" s="26" t="s">
        <v>153</v>
      </c>
      <c r="E43" s="101" t="s">
        <v>24</v>
      </c>
      <c r="F43" s="48" t="s">
        <v>167</v>
      </c>
      <c r="G43" s="86"/>
      <c r="H43" s="225">
        <v>42676</v>
      </c>
      <c r="I43" s="226">
        <v>8302.69</v>
      </c>
      <c r="J43" s="226">
        <v>42676</v>
      </c>
      <c r="K43" s="229">
        <v>43080</v>
      </c>
      <c r="L43" s="227">
        <v>44102</v>
      </c>
      <c r="M43" s="227"/>
      <c r="N43" s="227"/>
      <c r="O43" s="227">
        <v>44648</v>
      </c>
      <c r="P43" s="228"/>
    </row>
    <row r="44" spans="1:16" s="7" customFormat="1" ht="67.5" customHeight="1" x14ac:dyDescent="0.25">
      <c r="A44" s="138"/>
      <c r="B44" s="139"/>
      <c r="C44" s="23" t="s">
        <v>55</v>
      </c>
      <c r="D44" s="26" t="s">
        <v>154</v>
      </c>
      <c r="E44" s="101" t="s">
        <v>25</v>
      </c>
      <c r="F44" s="48" t="s">
        <v>167</v>
      </c>
      <c r="G44" s="86"/>
      <c r="H44" s="225">
        <v>28465</v>
      </c>
      <c r="I44" s="226">
        <v>15064.06</v>
      </c>
      <c r="J44" s="226">
        <v>28465</v>
      </c>
      <c r="K44" s="229">
        <v>24458</v>
      </c>
      <c r="L44" s="227">
        <v>24459</v>
      </c>
      <c r="M44" s="227"/>
      <c r="N44" s="227"/>
      <c r="O44" s="227">
        <v>24460</v>
      </c>
      <c r="P44" s="228"/>
    </row>
    <row r="45" spans="1:16" s="7" customFormat="1" ht="71.25" customHeight="1" x14ac:dyDescent="0.25">
      <c r="A45" s="138"/>
      <c r="B45" s="139"/>
      <c r="C45" s="25" t="s">
        <v>55</v>
      </c>
      <c r="D45" s="24" t="s">
        <v>155</v>
      </c>
      <c r="E45" s="101" t="s">
        <v>26</v>
      </c>
      <c r="F45" s="48" t="s">
        <v>167</v>
      </c>
      <c r="G45" s="86"/>
      <c r="H45" s="225">
        <v>18228</v>
      </c>
      <c r="I45" s="226">
        <v>1946.07</v>
      </c>
      <c r="J45" s="226">
        <v>18228</v>
      </c>
      <c r="K45" s="229">
        <v>17418</v>
      </c>
      <c r="L45" s="227">
        <v>17844</v>
      </c>
      <c r="M45" s="227"/>
      <c r="N45" s="227"/>
      <c r="O45" s="227">
        <v>18204</v>
      </c>
      <c r="P45" s="228"/>
    </row>
    <row r="46" spans="1:16" s="7" customFormat="1" ht="63" customHeight="1" x14ac:dyDescent="0.3">
      <c r="A46" s="161"/>
      <c r="B46" s="162"/>
      <c r="C46" s="27" t="s">
        <v>64</v>
      </c>
      <c r="D46" s="30" t="s">
        <v>65</v>
      </c>
      <c r="E46" s="69" t="s">
        <v>64</v>
      </c>
      <c r="F46" s="75"/>
      <c r="G46" s="86"/>
      <c r="H46" s="90">
        <f>H47+H48+H49</f>
        <v>15428</v>
      </c>
      <c r="I46" s="71">
        <f t="shared" ref="I46:K46" si="2">I47+I48+I49</f>
        <v>11337.73</v>
      </c>
      <c r="J46" s="71">
        <f t="shared" si="2"/>
        <v>15428</v>
      </c>
      <c r="K46" s="71">
        <f t="shared" si="2"/>
        <v>15844</v>
      </c>
      <c r="L46" s="147">
        <f>L47+L48+L49</f>
        <v>16144</v>
      </c>
      <c r="M46" s="147"/>
      <c r="N46" s="147"/>
      <c r="O46" s="147">
        <f>O47+O48+O49</f>
        <v>16217</v>
      </c>
      <c r="P46" s="158"/>
    </row>
    <row r="47" spans="1:16" s="7" customFormat="1" ht="99" customHeight="1" x14ac:dyDescent="0.25">
      <c r="A47" s="138"/>
      <c r="B47" s="139"/>
      <c r="C47" s="25" t="s">
        <v>66</v>
      </c>
      <c r="D47" s="24" t="s">
        <v>63</v>
      </c>
      <c r="E47" s="77" t="s">
        <v>27</v>
      </c>
      <c r="F47" s="206" t="s">
        <v>167</v>
      </c>
      <c r="G47" s="86"/>
      <c r="H47" s="225">
        <v>15263</v>
      </c>
      <c r="I47" s="226">
        <v>11272.47</v>
      </c>
      <c r="J47" s="226">
        <v>15263</v>
      </c>
      <c r="K47" s="229">
        <v>15674</v>
      </c>
      <c r="L47" s="227">
        <v>15974</v>
      </c>
      <c r="M47" s="227"/>
      <c r="N47" s="227"/>
      <c r="O47" s="227">
        <v>16042</v>
      </c>
      <c r="P47" s="228"/>
    </row>
    <row r="48" spans="1:16" s="7" customFormat="1" ht="56.25" customHeight="1" x14ac:dyDescent="0.25">
      <c r="A48" s="138"/>
      <c r="B48" s="139"/>
      <c r="C48" s="25" t="s">
        <v>66</v>
      </c>
      <c r="D48" s="24" t="s">
        <v>150</v>
      </c>
      <c r="E48" s="31" t="s">
        <v>33</v>
      </c>
      <c r="F48" s="76" t="s">
        <v>34</v>
      </c>
      <c r="G48" s="86"/>
      <c r="H48" s="225">
        <v>115</v>
      </c>
      <c r="I48" s="226">
        <v>20</v>
      </c>
      <c r="J48" s="226">
        <v>115</v>
      </c>
      <c r="K48" s="229">
        <v>120</v>
      </c>
      <c r="L48" s="227">
        <v>120</v>
      </c>
      <c r="M48" s="227"/>
      <c r="N48" s="227"/>
      <c r="O48" s="227">
        <v>125</v>
      </c>
      <c r="P48" s="228"/>
    </row>
    <row r="49" spans="1:16" s="7" customFormat="1" ht="186" customHeight="1" x14ac:dyDescent="0.25">
      <c r="A49" s="138"/>
      <c r="B49" s="139"/>
      <c r="C49" s="25" t="s">
        <v>66</v>
      </c>
      <c r="D49" s="24" t="s">
        <v>151</v>
      </c>
      <c r="E49" s="31" t="s">
        <v>67</v>
      </c>
      <c r="F49" s="77" t="s">
        <v>68</v>
      </c>
      <c r="G49" s="86"/>
      <c r="H49" s="225">
        <v>50</v>
      </c>
      <c r="I49" s="226">
        <v>45.26</v>
      </c>
      <c r="J49" s="226">
        <v>50</v>
      </c>
      <c r="K49" s="229">
        <v>50</v>
      </c>
      <c r="L49" s="227">
        <v>50</v>
      </c>
      <c r="M49" s="227"/>
      <c r="N49" s="227"/>
      <c r="O49" s="227">
        <v>50</v>
      </c>
      <c r="P49" s="228"/>
    </row>
    <row r="50" spans="1:16" s="7" customFormat="1" ht="131.25" customHeight="1" x14ac:dyDescent="0.3">
      <c r="A50" s="161"/>
      <c r="B50" s="162"/>
      <c r="C50" s="27" t="s">
        <v>71</v>
      </c>
      <c r="D50" s="35" t="s">
        <v>72</v>
      </c>
      <c r="E50" s="69" t="s">
        <v>71</v>
      </c>
      <c r="F50" s="207"/>
      <c r="G50" s="86"/>
      <c r="H50" s="90">
        <f>H51</f>
        <v>0</v>
      </c>
      <c r="I50" s="71">
        <f>I51</f>
        <v>-0.3</v>
      </c>
      <c r="J50" s="71">
        <f>J51</f>
        <v>0</v>
      </c>
      <c r="K50" s="129">
        <f>K51</f>
        <v>0</v>
      </c>
      <c r="L50" s="147">
        <f>L51</f>
        <v>0</v>
      </c>
      <c r="M50" s="147"/>
      <c r="N50" s="147"/>
      <c r="O50" s="147">
        <f>O51</f>
        <v>0</v>
      </c>
      <c r="P50" s="158"/>
    </row>
    <row r="51" spans="1:16" s="7" customFormat="1" ht="98.25" customHeight="1" x14ac:dyDescent="0.25">
      <c r="A51" s="138"/>
      <c r="B51" s="139"/>
      <c r="C51" s="25" t="s">
        <v>73</v>
      </c>
      <c r="D51" s="208" t="s">
        <v>75</v>
      </c>
      <c r="E51" s="209" t="s">
        <v>74</v>
      </c>
      <c r="F51" s="210" t="s">
        <v>167</v>
      </c>
      <c r="G51" s="86"/>
      <c r="H51" s="225">
        <v>0</v>
      </c>
      <c r="I51" s="226">
        <v>-0.3</v>
      </c>
      <c r="J51" s="226">
        <v>0</v>
      </c>
      <c r="K51" s="229">
        <v>0</v>
      </c>
      <c r="L51" s="227">
        <v>0</v>
      </c>
      <c r="M51" s="227"/>
      <c r="N51" s="227"/>
      <c r="O51" s="227">
        <v>0</v>
      </c>
      <c r="P51" s="228"/>
    </row>
    <row r="52" spans="1:16" s="7" customFormat="1" ht="57.75" customHeight="1" x14ac:dyDescent="0.3">
      <c r="A52" s="159"/>
      <c r="B52" s="160"/>
      <c r="C52" s="28" t="s">
        <v>103</v>
      </c>
      <c r="D52" s="37" t="s">
        <v>57</v>
      </c>
      <c r="E52" s="105" t="s">
        <v>103</v>
      </c>
      <c r="F52" s="74"/>
      <c r="G52" s="86"/>
      <c r="H52" s="90">
        <f>H53+H60+H65+H72+H77+H154</f>
        <v>327597.14</v>
      </c>
      <c r="I52" s="71">
        <f>I53+I60+I65+I72+I77+I154</f>
        <v>96680.425999999992</v>
      </c>
      <c r="J52" s="71">
        <f>J53+J60+J65+J72+J77+J154</f>
        <v>138298.79999999999</v>
      </c>
      <c r="K52" s="129">
        <f>K53+K60+K65+K72+K77+K154</f>
        <v>112707.95</v>
      </c>
      <c r="L52" s="147">
        <f>L53+L60+L65+L72+L77+L154</f>
        <v>119321.95</v>
      </c>
      <c r="M52" s="147"/>
      <c r="N52" s="147"/>
      <c r="O52" s="147">
        <f>O53+O60+O65+O72+O77+O154</f>
        <v>117388.95</v>
      </c>
      <c r="P52" s="158"/>
    </row>
    <row r="53" spans="1:16" s="7" customFormat="1" ht="119.25" customHeight="1" x14ac:dyDescent="0.3">
      <c r="A53" s="153"/>
      <c r="B53" s="154"/>
      <c r="C53" s="27" t="s">
        <v>76</v>
      </c>
      <c r="D53" s="30" t="s">
        <v>78</v>
      </c>
      <c r="E53" s="69" t="s">
        <v>76</v>
      </c>
      <c r="F53" s="74"/>
      <c r="G53" s="133"/>
      <c r="H53" s="246">
        <f>SUM(H54:H59)</f>
        <v>71586</v>
      </c>
      <c r="I53" s="71">
        <f>SUM(I54:I59)</f>
        <v>44280.02</v>
      </c>
      <c r="J53" s="71">
        <f>SUM(J54:J59)</f>
        <v>54118</v>
      </c>
      <c r="K53" s="71">
        <f>SUM(K54:K59)</f>
        <v>53903</v>
      </c>
      <c r="L53" s="147">
        <f>L54+L55+L56+L57+L58+L59</f>
        <v>54433</v>
      </c>
      <c r="M53" s="147"/>
      <c r="N53" s="147"/>
      <c r="O53" s="147">
        <f>O54+O55+O56+O57+O58+O59</f>
        <v>52400</v>
      </c>
      <c r="P53" s="158"/>
    </row>
    <row r="54" spans="1:16" s="7" customFormat="1" ht="166.5" customHeight="1" x14ac:dyDescent="0.25">
      <c r="A54" s="138"/>
      <c r="B54" s="139"/>
      <c r="C54" s="23" t="s">
        <v>77</v>
      </c>
      <c r="D54" s="26" t="s">
        <v>80</v>
      </c>
      <c r="E54" s="101" t="s">
        <v>35</v>
      </c>
      <c r="F54" s="22" t="s">
        <v>34</v>
      </c>
      <c r="G54" s="86"/>
      <c r="H54" s="225">
        <v>25341</v>
      </c>
      <c r="I54" s="226">
        <v>15283</v>
      </c>
      <c r="J54" s="226">
        <v>16500</v>
      </c>
      <c r="K54" s="229">
        <v>17000</v>
      </c>
      <c r="L54" s="227">
        <v>17500</v>
      </c>
      <c r="M54" s="227"/>
      <c r="N54" s="227"/>
      <c r="O54" s="227">
        <v>17700</v>
      </c>
      <c r="P54" s="228"/>
    </row>
    <row r="55" spans="1:16" s="7" customFormat="1" ht="147.75" customHeight="1" x14ac:dyDescent="0.25">
      <c r="A55" s="138"/>
      <c r="B55" s="139"/>
      <c r="C55" s="25" t="s">
        <v>77</v>
      </c>
      <c r="D55" s="24" t="s">
        <v>81</v>
      </c>
      <c r="E55" s="103" t="s">
        <v>36</v>
      </c>
      <c r="F55" s="22" t="s">
        <v>34</v>
      </c>
      <c r="G55" s="86"/>
      <c r="H55" s="225">
        <v>2600</v>
      </c>
      <c r="I55" s="226">
        <v>1623.8</v>
      </c>
      <c r="J55" s="226">
        <v>1600</v>
      </c>
      <c r="K55" s="229">
        <v>4900</v>
      </c>
      <c r="L55" s="227">
        <v>4930</v>
      </c>
      <c r="M55" s="227"/>
      <c r="N55" s="227"/>
      <c r="O55" s="227">
        <v>2700</v>
      </c>
      <c r="P55" s="228"/>
    </row>
    <row r="56" spans="1:16" s="7" customFormat="1" ht="213" customHeight="1" x14ac:dyDescent="0.25">
      <c r="A56" s="138"/>
      <c r="B56" s="139"/>
      <c r="C56" s="25" t="s">
        <v>77</v>
      </c>
      <c r="D56" s="24" t="s">
        <v>279</v>
      </c>
      <c r="E56" s="31" t="s">
        <v>280</v>
      </c>
      <c r="F56" s="22" t="s">
        <v>79</v>
      </c>
      <c r="G56" s="86"/>
      <c r="H56" s="225">
        <v>0</v>
      </c>
      <c r="I56" s="226">
        <v>15</v>
      </c>
      <c r="J56" s="226">
        <v>15</v>
      </c>
      <c r="K56" s="229">
        <v>0</v>
      </c>
      <c r="L56" s="227">
        <v>0</v>
      </c>
      <c r="M56" s="227"/>
      <c r="N56" s="227"/>
      <c r="O56" s="227">
        <v>0</v>
      </c>
      <c r="P56" s="228"/>
    </row>
    <row r="57" spans="1:16" s="7" customFormat="1" ht="117" customHeight="1" x14ac:dyDescent="0.25">
      <c r="A57" s="138"/>
      <c r="B57" s="139"/>
      <c r="C57" s="25" t="s">
        <v>77</v>
      </c>
      <c r="D57" s="24" t="s">
        <v>82</v>
      </c>
      <c r="E57" s="77" t="s">
        <v>38</v>
      </c>
      <c r="F57" s="22" t="s">
        <v>34</v>
      </c>
      <c r="G57" s="86"/>
      <c r="H57" s="225">
        <v>3</v>
      </c>
      <c r="I57" s="226">
        <v>0</v>
      </c>
      <c r="J57" s="226">
        <v>3</v>
      </c>
      <c r="K57" s="229">
        <v>3</v>
      </c>
      <c r="L57" s="227">
        <v>3</v>
      </c>
      <c r="M57" s="227"/>
      <c r="N57" s="227"/>
      <c r="O57" s="227">
        <v>0</v>
      </c>
      <c r="P57" s="228"/>
    </row>
    <row r="58" spans="1:16" s="7" customFormat="1" ht="164.25" customHeight="1" x14ac:dyDescent="0.25">
      <c r="A58" s="138"/>
      <c r="B58" s="139"/>
      <c r="C58" s="25" t="s">
        <v>77</v>
      </c>
      <c r="D58" s="24" t="s">
        <v>83</v>
      </c>
      <c r="E58" s="77" t="s">
        <v>39</v>
      </c>
      <c r="F58" s="22" t="s">
        <v>34</v>
      </c>
      <c r="G58" s="86"/>
      <c r="H58" s="225">
        <v>41642</v>
      </c>
      <c r="I58" s="226">
        <v>23829.15</v>
      </c>
      <c r="J58" s="226">
        <v>32000</v>
      </c>
      <c r="K58" s="229">
        <v>30000</v>
      </c>
      <c r="L58" s="227">
        <v>30000</v>
      </c>
      <c r="M58" s="227"/>
      <c r="N58" s="227"/>
      <c r="O58" s="227">
        <v>30000</v>
      </c>
      <c r="P58" s="228"/>
    </row>
    <row r="59" spans="1:16" s="7" customFormat="1" ht="164.25" customHeight="1" x14ac:dyDescent="0.25">
      <c r="A59" s="138"/>
      <c r="B59" s="139"/>
      <c r="C59" s="23" t="s">
        <v>77</v>
      </c>
      <c r="D59" s="26" t="s">
        <v>84</v>
      </c>
      <c r="E59" s="77" t="s">
        <v>39</v>
      </c>
      <c r="F59" s="77" t="s">
        <v>68</v>
      </c>
      <c r="G59" s="86"/>
      <c r="H59" s="225">
        <v>2000</v>
      </c>
      <c r="I59" s="226">
        <v>3529.07</v>
      </c>
      <c r="J59" s="226">
        <v>4000</v>
      </c>
      <c r="K59" s="229">
        <v>2000</v>
      </c>
      <c r="L59" s="227">
        <v>2000</v>
      </c>
      <c r="M59" s="227"/>
      <c r="N59" s="227"/>
      <c r="O59" s="227">
        <v>2000</v>
      </c>
      <c r="P59" s="228"/>
    </row>
    <row r="60" spans="1:16" s="7" customFormat="1" ht="68.25" customHeight="1" x14ac:dyDescent="0.3">
      <c r="A60" s="153"/>
      <c r="B60" s="154"/>
      <c r="C60" s="27" t="s">
        <v>85</v>
      </c>
      <c r="D60" s="30" t="s">
        <v>214</v>
      </c>
      <c r="E60" s="69" t="s">
        <v>85</v>
      </c>
      <c r="F60" s="78"/>
      <c r="G60" s="86"/>
      <c r="H60" s="247">
        <f>SUM(H61:H64)</f>
        <v>583</v>
      </c>
      <c r="I60" s="71">
        <f>SUM(I61:I64)</f>
        <v>1675.85</v>
      </c>
      <c r="J60" s="71">
        <f>SUM(J61:J64)</f>
        <v>2120</v>
      </c>
      <c r="K60" s="246">
        <f>SUM(K61:K64)</f>
        <v>2200</v>
      </c>
      <c r="L60" s="147">
        <f>L61+L62+L63+L64</f>
        <v>2280</v>
      </c>
      <c r="M60" s="157"/>
      <c r="N60" s="157"/>
      <c r="O60" s="147">
        <f>O61+O62+O63+O64</f>
        <v>2380</v>
      </c>
      <c r="P60" s="148"/>
    </row>
    <row r="61" spans="1:16" s="7" customFormat="1" ht="80.25" customHeight="1" x14ac:dyDescent="0.25">
      <c r="A61" s="138"/>
      <c r="B61" s="139"/>
      <c r="C61" s="25" t="s">
        <v>86</v>
      </c>
      <c r="D61" s="24" t="s">
        <v>175</v>
      </c>
      <c r="E61" s="31" t="s">
        <v>87</v>
      </c>
      <c r="F61" s="22" t="s">
        <v>90</v>
      </c>
      <c r="G61" s="86"/>
      <c r="H61" s="225">
        <v>233</v>
      </c>
      <c r="I61" s="226">
        <v>484.8</v>
      </c>
      <c r="J61" s="226">
        <v>590</v>
      </c>
      <c r="K61" s="229">
        <v>610</v>
      </c>
      <c r="L61" s="227">
        <v>630</v>
      </c>
      <c r="M61" s="231"/>
      <c r="N61" s="231"/>
      <c r="O61" s="227">
        <v>660</v>
      </c>
      <c r="P61" s="230"/>
    </row>
    <row r="62" spans="1:16" s="7" customFormat="1" ht="80.25" customHeight="1" x14ac:dyDescent="0.25">
      <c r="A62" s="138"/>
      <c r="B62" s="139"/>
      <c r="C62" s="25" t="s">
        <v>86</v>
      </c>
      <c r="D62" s="24" t="s">
        <v>176</v>
      </c>
      <c r="E62" s="31" t="s">
        <v>89</v>
      </c>
      <c r="F62" s="22" t="s">
        <v>90</v>
      </c>
      <c r="G62" s="86"/>
      <c r="H62" s="225">
        <v>0</v>
      </c>
      <c r="I62" s="226">
        <v>0</v>
      </c>
      <c r="J62" s="226">
        <v>0</v>
      </c>
      <c r="K62" s="229">
        <v>0</v>
      </c>
      <c r="L62" s="227">
        <v>0</v>
      </c>
      <c r="M62" s="231"/>
      <c r="N62" s="231"/>
      <c r="O62" s="227">
        <v>0</v>
      </c>
      <c r="P62" s="230"/>
    </row>
    <row r="63" spans="1:16" s="7" customFormat="1" ht="82.5" customHeight="1" x14ac:dyDescent="0.25">
      <c r="A63" s="138"/>
      <c r="B63" s="139"/>
      <c r="C63" s="25" t="s">
        <v>86</v>
      </c>
      <c r="D63" s="24" t="s">
        <v>177</v>
      </c>
      <c r="E63" s="77" t="s">
        <v>88</v>
      </c>
      <c r="F63" s="22" t="s">
        <v>90</v>
      </c>
      <c r="G63" s="86"/>
      <c r="H63" s="225">
        <v>0</v>
      </c>
      <c r="I63" s="226">
        <v>889.15</v>
      </c>
      <c r="J63" s="226">
        <v>1200</v>
      </c>
      <c r="K63" s="229">
        <v>1250</v>
      </c>
      <c r="L63" s="227">
        <v>1300</v>
      </c>
      <c r="M63" s="231"/>
      <c r="N63" s="231"/>
      <c r="O63" s="227">
        <v>1350</v>
      </c>
      <c r="P63" s="230"/>
    </row>
    <row r="64" spans="1:16" s="7" customFormat="1" ht="82.5" customHeight="1" x14ac:dyDescent="0.25">
      <c r="A64" s="138"/>
      <c r="B64" s="139"/>
      <c r="C64" s="23" t="s">
        <v>86</v>
      </c>
      <c r="D64" s="26" t="s">
        <v>178</v>
      </c>
      <c r="E64" s="77" t="s">
        <v>161</v>
      </c>
      <c r="F64" s="22" t="s">
        <v>90</v>
      </c>
      <c r="G64" s="86"/>
      <c r="H64" s="225">
        <v>350</v>
      </c>
      <c r="I64" s="226">
        <v>301.89999999999998</v>
      </c>
      <c r="J64" s="226">
        <v>330</v>
      </c>
      <c r="K64" s="229">
        <v>340</v>
      </c>
      <c r="L64" s="227">
        <v>350</v>
      </c>
      <c r="M64" s="231"/>
      <c r="N64" s="231"/>
      <c r="O64" s="227">
        <v>370</v>
      </c>
      <c r="P64" s="230"/>
    </row>
    <row r="65" spans="1:16" s="7" customFormat="1" ht="96.75" customHeight="1" x14ac:dyDescent="0.3">
      <c r="A65" s="153"/>
      <c r="B65" s="154"/>
      <c r="C65" s="27" t="s">
        <v>91</v>
      </c>
      <c r="D65" s="30" t="s">
        <v>93</v>
      </c>
      <c r="E65" s="69" t="s">
        <v>91</v>
      </c>
      <c r="F65" s="76"/>
      <c r="G65" s="86"/>
      <c r="H65" s="247">
        <f>SUM(H66:H71)</f>
        <v>50058.979999999996</v>
      </c>
      <c r="I65" s="71">
        <f>SUM(I66:I71)</f>
        <v>15270.6</v>
      </c>
      <c r="J65" s="71">
        <f>SUM(J66:J71)</f>
        <v>26100</v>
      </c>
      <c r="K65" s="246">
        <f>SUM(K66:K71)</f>
        <v>7327</v>
      </c>
      <c r="L65" s="147">
        <f>L66+L67+L68+L69+L70</f>
        <v>7333</v>
      </c>
      <c r="M65" s="147"/>
      <c r="N65" s="147"/>
      <c r="O65" s="147">
        <f>O66+O67+O68+O69+O70</f>
        <v>7333</v>
      </c>
      <c r="P65" s="148"/>
    </row>
    <row r="66" spans="1:16" s="7" customFormat="1" ht="75" customHeight="1" x14ac:dyDescent="0.25">
      <c r="A66" s="138"/>
      <c r="B66" s="139"/>
      <c r="C66" s="25" t="s">
        <v>92</v>
      </c>
      <c r="D66" s="24" t="s">
        <v>94</v>
      </c>
      <c r="E66" s="31" t="s">
        <v>97</v>
      </c>
      <c r="F66" s="77" t="s">
        <v>68</v>
      </c>
      <c r="G66" s="86"/>
      <c r="H66" s="225">
        <v>270</v>
      </c>
      <c r="I66" s="226">
        <v>6</v>
      </c>
      <c r="J66" s="226">
        <v>268.60000000000002</v>
      </c>
      <c r="K66" s="229">
        <v>270</v>
      </c>
      <c r="L66" s="227">
        <v>270</v>
      </c>
      <c r="M66" s="231"/>
      <c r="N66" s="231"/>
      <c r="O66" s="227">
        <v>270</v>
      </c>
      <c r="P66" s="230"/>
    </row>
    <row r="67" spans="1:16" s="7" customFormat="1" ht="67.5" customHeight="1" x14ac:dyDescent="0.25">
      <c r="A67" s="138"/>
      <c r="B67" s="139"/>
      <c r="C67" s="25" t="s">
        <v>92</v>
      </c>
      <c r="D67" s="24" t="s">
        <v>99</v>
      </c>
      <c r="E67" s="31" t="s">
        <v>97</v>
      </c>
      <c r="F67" s="134" t="s">
        <v>79</v>
      </c>
      <c r="G67" s="86"/>
      <c r="H67" s="225">
        <v>12</v>
      </c>
      <c r="I67" s="226">
        <v>2.2000000000000002</v>
      </c>
      <c r="J67" s="226">
        <v>2.2000000000000002</v>
      </c>
      <c r="K67" s="229">
        <v>0</v>
      </c>
      <c r="L67" s="227">
        <v>0</v>
      </c>
      <c r="M67" s="231"/>
      <c r="N67" s="231"/>
      <c r="O67" s="227">
        <v>0</v>
      </c>
      <c r="P67" s="230"/>
    </row>
    <row r="68" spans="1:16" s="7" customFormat="1" ht="67.5" customHeight="1" x14ac:dyDescent="0.25">
      <c r="A68" s="138"/>
      <c r="B68" s="139"/>
      <c r="C68" s="25" t="s">
        <v>92</v>
      </c>
      <c r="D68" s="24" t="s">
        <v>205</v>
      </c>
      <c r="E68" s="31" t="s">
        <v>97</v>
      </c>
      <c r="F68" s="134" t="s">
        <v>34</v>
      </c>
      <c r="G68" s="86"/>
      <c r="H68" s="225">
        <v>44793.1</v>
      </c>
      <c r="I68" s="226">
        <v>8700.4</v>
      </c>
      <c r="J68" s="226">
        <v>19007.2</v>
      </c>
      <c r="K68" s="229">
        <v>6881</v>
      </c>
      <c r="L68" s="227">
        <v>6881</v>
      </c>
      <c r="M68" s="227"/>
      <c r="N68" s="227"/>
      <c r="O68" s="227">
        <v>6881</v>
      </c>
      <c r="P68" s="228"/>
    </row>
    <row r="69" spans="1:16" s="7" customFormat="1" ht="66" customHeight="1" x14ac:dyDescent="0.25">
      <c r="A69" s="138"/>
      <c r="B69" s="139"/>
      <c r="C69" s="25" t="s">
        <v>92</v>
      </c>
      <c r="D69" s="24" t="s">
        <v>95</v>
      </c>
      <c r="E69" s="31" t="s">
        <v>97</v>
      </c>
      <c r="F69" s="77" t="s">
        <v>68</v>
      </c>
      <c r="G69" s="86"/>
      <c r="H69" s="225">
        <v>4971.88</v>
      </c>
      <c r="I69" s="226">
        <v>4711.92</v>
      </c>
      <c r="J69" s="226">
        <v>4971.8999999999996</v>
      </c>
      <c r="K69" s="229">
        <v>170</v>
      </c>
      <c r="L69" s="227">
        <v>170</v>
      </c>
      <c r="M69" s="231"/>
      <c r="N69" s="231"/>
      <c r="O69" s="227">
        <v>170</v>
      </c>
      <c r="P69" s="230"/>
    </row>
    <row r="70" spans="1:16" s="7" customFormat="1" ht="67.5" customHeight="1" x14ac:dyDescent="0.25">
      <c r="A70" s="138"/>
      <c r="B70" s="139"/>
      <c r="C70" s="25" t="s">
        <v>92</v>
      </c>
      <c r="D70" s="24" t="s">
        <v>96</v>
      </c>
      <c r="E70" s="31" t="s">
        <v>98</v>
      </c>
      <c r="F70" s="134" t="s">
        <v>79</v>
      </c>
      <c r="G70" s="86"/>
      <c r="H70" s="225">
        <v>12</v>
      </c>
      <c r="I70" s="226">
        <v>0</v>
      </c>
      <c r="J70" s="226">
        <v>0</v>
      </c>
      <c r="K70" s="229">
        <v>6</v>
      </c>
      <c r="L70" s="227">
        <v>12</v>
      </c>
      <c r="M70" s="231"/>
      <c r="N70" s="231"/>
      <c r="O70" s="227">
        <v>12</v>
      </c>
      <c r="P70" s="230"/>
    </row>
    <row r="71" spans="1:16" s="7" customFormat="1" ht="75" customHeight="1" x14ac:dyDescent="0.25">
      <c r="A71" s="138"/>
      <c r="B71" s="139"/>
      <c r="C71" s="25" t="s">
        <v>92</v>
      </c>
      <c r="D71" s="24" t="s">
        <v>146</v>
      </c>
      <c r="E71" s="31" t="s">
        <v>98</v>
      </c>
      <c r="F71" s="135" t="s">
        <v>147</v>
      </c>
      <c r="G71" s="86"/>
      <c r="H71" s="248">
        <v>0</v>
      </c>
      <c r="I71" s="226">
        <v>1850.08</v>
      </c>
      <c r="J71" s="226">
        <v>1850.1</v>
      </c>
      <c r="K71" s="226">
        <v>0</v>
      </c>
      <c r="L71" s="227">
        <v>0</v>
      </c>
      <c r="M71" s="231"/>
      <c r="N71" s="231"/>
      <c r="O71" s="227">
        <v>0</v>
      </c>
      <c r="P71" s="230"/>
    </row>
    <row r="72" spans="1:16" s="7" customFormat="1" ht="84.75" customHeight="1" x14ac:dyDescent="0.3">
      <c r="A72" s="153"/>
      <c r="B72" s="154"/>
      <c r="C72" s="27" t="s">
        <v>100</v>
      </c>
      <c r="D72" s="30" t="s">
        <v>101</v>
      </c>
      <c r="E72" s="69" t="s">
        <v>100</v>
      </c>
      <c r="F72" s="79"/>
      <c r="G72" s="86"/>
      <c r="H72" s="249">
        <f>SUM(H73:H76)</f>
        <v>180898.78</v>
      </c>
      <c r="I72" s="71">
        <f>SUM(I73:I76)</f>
        <v>15080.3</v>
      </c>
      <c r="J72" s="71">
        <f>SUM(J73:J76)</f>
        <v>29050</v>
      </c>
      <c r="K72" s="71">
        <f t="shared" ref="K72" si="3">K73+K74+K75+K76</f>
        <v>34550</v>
      </c>
      <c r="L72" s="147">
        <f>L73+L74+L75+L76</f>
        <v>39550</v>
      </c>
      <c r="M72" s="157"/>
      <c r="N72" s="157"/>
      <c r="O72" s="147">
        <f>O73+O74+O75+O76</f>
        <v>39550</v>
      </c>
      <c r="P72" s="148"/>
    </row>
    <row r="73" spans="1:16" s="7" customFormat="1" ht="180" customHeight="1" x14ac:dyDescent="0.25">
      <c r="A73" s="138"/>
      <c r="B73" s="139"/>
      <c r="C73" s="25" t="s">
        <v>102</v>
      </c>
      <c r="D73" s="24" t="s">
        <v>110</v>
      </c>
      <c r="E73" s="34" t="s">
        <v>40</v>
      </c>
      <c r="F73" s="76" t="s">
        <v>34</v>
      </c>
      <c r="G73" s="86"/>
      <c r="H73" s="225">
        <v>149949.5</v>
      </c>
      <c r="I73" s="226">
        <v>12430.09</v>
      </c>
      <c r="J73" s="226">
        <v>25000</v>
      </c>
      <c r="K73" s="229">
        <v>30000</v>
      </c>
      <c r="L73" s="227">
        <v>35000</v>
      </c>
      <c r="M73" s="227"/>
      <c r="N73" s="227"/>
      <c r="O73" s="227">
        <v>35000</v>
      </c>
      <c r="P73" s="228"/>
    </row>
    <row r="74" spans="1:16" s="7" customFormat="1" ht="99" customHeight="1" x14ac:dyDescent="0.25">
      <c r="A74" s="138"/>
      <c r="B74" s="139"/>
      <c r="C74" s="25" t="s">
        <v>102</v>
      </c>
      <c r="D74" s="24" t="s">
        <v>109</v>
      </c>
      <c r="E74" s="31" t="s">
        <v>41</v>
      </c>
      <c r="F74" s="76" t="s">
        <v>34</v>
      </c>
      <c r="G74" s="86"/>
      <c r="H74" s="225">
        <v>2000</v>
      </c>
      <c r="I74" s="226">
        <v>784.9</v>
      </c>
      <c r="J74" s="226">
        <v>1000</v>
      </c>
      <c r="K74" s="229">
        <v>1000</v>
      </c>
      <c r="L74" s="227">
        <v>1000</v>
      </c>
      <c r="M74" s="227"/>
      <c r="N74" s="227"/>
      <c r="O74" s="227">
        <v>1000</v>
      </c>
      <c r="P74" s="228"/>
    </row>
    <row r="75" spans="1:16" s="7" customFormat="1" ht="117.75" customHeight="1" x14ac:dyDescent="0.25">
      <c r="A75" s="138"/>
      <c r="B75" s="139"/>
      <c r="C75" s="25" t="s">
        <v>102</v>
      </c>
      <c r="D75" s="24" t="s">
        <v>108</v>
      </c>
      <c r="E75" s="77" t="s">
        <v>42</v>
      </c>
      <c r="F75" s="22" t="s">
        <v>34</v>
      </c>
      <c r="G75" s="86"/>
      <c r="H75" s="225">
        <v>28399.279999999999</v>
      </c>
      <c r="I75" s="226">
        <v>1480.97</v>
      </c>
      <c r="J75" s="250">
        <v>2500</v>
      </c>
      <c r="K75" s="229">
        <v>3000</v>
      </c>
      <c r="L75" s="227">
        <v>3000</v>
      </c>
      <c r="M75" s="227"/>
      <c r="N75" s="227"/>
      <c r="O75" s="227">
        <v>3000</v>
      </c>
      <c r="P75" s="228"/>
    </row>
    <row r="76" spans="1:16" s="7" customFormat="1" ht="165" customHeight="1" x14ac:dyDescent="0.25">
      <c r="A76" s="138"/>
      <c r="B76" s="139"/>
      <c r="C76" s="25" t="s">
        <v>102</v>
      </c>
      <c r="D76" s="24" t="s">
        <v>107</v>
      </c>
      <c r="E76" s="34" t="s">
        <v>43</v>
      </c>
      <c r="F76" s="76" t="s">
        <v>34</v>
      </c>
      <c r="G76" s="86"/>
      <c r="H76" s="225">
        <v>550</v>
      </c>
      <c r="I76" s="226">
        <v>384.34</v>
      </c>
      <c r="J76" s="226">
        <v>550</v>
      </c>
      <c r="K76" s="229">
        <v>550</v>
      </c>
      <c r="L76" s="227">
        <v>550</v>
      </c>
      <c r="M76" s="227"/>
      <c r="N76" s="227"/>
      <c r="O76" s="227">
        <v>550</v>
      </c>
      <c r="P76" s="228"/>
    </row>
    <row r="77" spans="1:16" s="7" customFormat="1" ht="49.5" customHeight="1" x14ac:dyDescent="0.3">
      <c r="A77" s="153"/>
      <c r="B77" s="154"/>
      <c r="C77" s="27" t="s">
        <v>106</v>
      </c>
      <c r="D77" s="35" t="s">
        <v>104</v>
      </c>
      <c r="E77" s="106" t="s">
        <v>106</v>
      </c>
      <c r="F77" s="22"/>
      <c r="G77" s="133"/>
      <c r="H77" s="246">
        <f>SUM(H78:H153)</f>
        <v>7746.5</v>
      </c>
      <c r="I77" s="251">
        <f>SUM(I78:I153)</f>
        <v>9202.8460000000014</v>
      </c>
      <c r="J77" s="251">
        <f>SUM(J78:J153)</f>
        <v>10186.92</v>
      </c>
      <c r="K77" s="71">
        <f>SUM(K78:K153)</f>
        <v>3645.95</v>
      </c>
      <c r="L77" s="252">
        <f>SUM(L78:N153)</f>
        <v>3643.95</v>
      </c>
      <c r="M77" s="253"/>
      <c r="N77" s="254"/>
      <c r="O77" s="147">
        <f>SUM(O78:P153)</f>
        <v>3643.95</v>
      </c>
      <c r="P77" s="158"/>
    </row>
    <row r="78" spans="1:16" s="7" customFormat="1" ht="179.25" customHeight="1" x14ac:dyDescent="0.3">
      <c r="A78" s="57"/>
      <c r="B78" s="58"/>
      <c r="C78" s="25" t="s">
        <v>105</v>
      </c>
      <c r="D78" s="24" t="s">
        <v>239</v>
      </c>
      <c r="E78" s="107" t="s">
        <v>237</v>
      </c>
      <c r="F78" s="80" t="s">
        <v>238</v>
      </c>
      <c r="G78" s="86"/>
      <c r="H78" s="255">
        <v>1</v>
      </c>
      <c r="I78" s="256">
        <v>25.53</v>
      </c>
      <c r="J78" s="256">
        <v>25.5</v>
      </c>
      <c r="K78" s="256">
        <v>0</v>
      </c>
      <c r="L78" s="257">
        <v>0</v>
      </c>
      <c r="M78" s="258"/>
      <c r="N78" s="258"/>
      <c r="O78" s="259">
        <v>0</v>
      </c>
      <c r="P78" s="260"/>
    </row>
    <row r="79" spans="1:16" s="7" customFormat="1" ht="179.25" customHeight="1" x14ac:dyDescent="0.3">
      <c r="A79" s="119"/>
      <c r="B79" s="120"/>
      <c r="C79" s="25" t="s">
        <v>105</v>
      </c>
      <c r="D79" s="24" t="s">
        <v>281</v>
      </c>
      <c r="E79" s="107" t="s">
        <v>282</v>
      </c>
      <c r="F79" s="80" t="s">
        <v>238</v>
      </c>
      <c r="G79" s="86"/>
      <c r="H79" s="255">
        <v>0</v>
      </c>
      <c r="I79" s="256">
        <v>0</v>
      </c>
      <c r="J79" s="256">
        <v>0</v>
      </c>
      <c r="K79" s="256">
        <v>1.5</v>
      </c>
      <c r="L79" s="257">
        <v>1.5</v>
      </c>
      <c r="M79" s="258"/>
      <c r="N79" s="258"/>
      <c r="O79" s="259">
        <v>1.5</v>
      </c>
      <c r="P79" s="260"/>
    </row>
    <row r="80" spans="1:16" s="7" customFormat="1" ht="278.25" customHeight="1" x14ac:dyDescent="0.3">
      <c r="A80" s="57"/>
      <c r="B80" s="58"/>
      <c r="C80" s="25" t="s">
        <v>105</v>
      </c>
      <c r="D80" s="24" t="s">
        <v>285</v>
      </c>
      <c r="E80" s="107" t="s">
        <v>284</v>
      </c>
      <c r="F80" s="80" t="s">
        <v>79</v>
      </c>
      <c r="G80" s="86"/>
      <c r="H80" s="255">
        <v>0</v>
      </c>
      <c r="I80" s="256">
        <v>0</v>
      </c>
      <c r="J80" s="256">
        <v>0</v>
      </c>
      <c r="K80" s="256">
        <v>6</v>
      </c>
      <c r="L80" s="257">
        <v>6</v>
      </c>
      <c r="M80" s="258"/>
      <c r="N80" s="258"/>
      <c r="O80" s="259">
        <v>6</v>
      </c>
      <c r="P80" s="260"/>
    </row>
    <row r="81" spans="1:16" s="7" customFormat="1" ht="277.5" customHeight="1" x14ac:dyDescent="0.3">
      <c r="A81" s="119"/>
      <c r="B81" s="120"/>
      <c r="C81" s="25" t="s">
        <v>105</v>
      </c>
      <c r="D81" s="24" t="s">
        <v>283</v>
      </c>
      <c r="E81" s="107" t="s">
        <v>284</v>
      </c>
      <c r="F81" s="80" t="s">
        <v>241</v>
      </c>
      <c r="G81" s="86"/>
      <c r="H81" s="255">
        <v>0</v>
      </c>
      <c r="I81" s="256">
        <v>32.68</v>
      </c>
      <c r="J81" s="256">
        <v>120</v>
      </c>
      <c r="K81" s="256">
        <v>120</v>
      </c>
      <c r="L81" s="257">
        <v>120</v>
      </c>
      <c r="M81" s="258"/>
      <c r="N81" s="258"/>
      <c r="O81" s="259">
        <v>120</v>
      </c>
      <c r="P81" s="260"/>
    </row>
    <row r="82" spans="1:16" s="7" customFormat="1" ht="228" customHeight="1" x14ac:dyDescent="0.3">
      <c r="A82" s="119"/>
      <c r="B82" s="120"/>
      <c r="C82" s="25" t="s">
        <v>105</v>
      </c>
      <c r="D82" s="24" t="s">
        <v>295</v>
      </c>
      <c r="E82" s="107" t="s">
        <v>294</v>
      </c>
      <c r="F82" s="80" t="s">
        <v>79</v>
      </c>
      <c r="G82" s="86"/>
      <c r="H82" s="255">
        <v>0</v>
      </c>
      <c r="I82" s="256">
        <v>0</v>
      </c>
      <c r="J82" s="256">
        <v>5</v>
      </c>
      <c r="K82" s="256">
        <v>5</v>
      </c>
      <c r="L82" s="257">
        <v>5</v>
      </c>
      <c r="M82" s="258"/>
      <c r="N82" s="258"/>
      <c r="O82" s="259">
        <v>5</v>
      </c>
      <c r="P82" s="260"/>
    </row>
    <row r="83" spans="1:16" s="7" customFormat="1" ht="230.25" customHeight="1" x14ac:dyDescent="0.3">
      <c r="A83" s="60"/>
      <c r="B83" s="61"/>
      <c r="C83" s="25" t="s">
        <v>105</v>
      </c>
      <c r="D83" s="24" t="s">
        <v>286</v>
      </c>
      <c r="E83" s="107" t="s">
        <v>240</v>
      </c>
      <c r="F83" s="80" t="s">
        <v>238</v>
      </c>
      <c r="G83" s="86"/>
      <c r="H83" s="255">
        <v>129</v>
      </c>
      <c r="I83" s="256">
        <v>477.1</v>
      </c>
      <c r="J83" s="256">
        <v>678</v>
      </c>
      <c r="K83" s="256">
        <v>0</v>
      </c>
      <c r="L83" s="257">
        <v>0</v>
      </c>
      <c r="M83" s="258"/>
      <c r="N83" s="258"/>
      <c r="O83" s="259">
        <v>0</v>
      </c>
      <c r="P83" s="260"/>
    </row>
    <row r="84" spans="1:16" s="7" customFormat="1" ht="390.75" customHeight="1" x14ac:dyDescent="0.3">
      <c r="A84" s="119"/>
      <c r="B84" s="120"/>
      <c r="C84" s="25" t="s">
        <v>105</v>
      </c>
      <c r="D84" s="24" t="s">
        <v>289</v>
      </c>
      <c r="E84" s="107" t="s">
        <v>290</v>
      </c>
      <c r="F84" s="80" t="s">
        <v>238</v>
      </c>
      <c r="G84" s="86"/>
      <c r="H84" s="255">
        <v>0</v>
      </c>
      <c r="I84" s="256">
        <v>0</v>
      </c>
      <c r="J84" s="256">
        <v>0</v>
      </c>
      <c r="K84" s="256">
        <v>13</v>
      </c>
      <c r="L84" s="257">
        <v>13</v>
      </c>
      <c r="M84" s="258"/>
      <c r="N84" s="258"/>
      <c r="O84" s="259">
        <v>13</v>
      </c>
      <c r="P84" s="260"/>
    </row>
    <row r="85" spans="1:16" s="7" customFormat="1" ht="308.25" customHeight="1" x14ac:dyDescent="0.3">
      <c r="A85" s="119"/>
      <c r="B85" s="120"/>
      <c r="C85" s="25" t="s">
        <v>105</v>
      </c>
      <c r="D85" s="24" t="s">
        <v>287</v>
      </c>
      <c r="E85" s="107" t="s">
        <v>288</v>
      </c>
      <c r="F85" s="80" t="s">
        <v>238</v>
      </c>
      <c r="G85" s="86"/>
      <c r="H85" s="255">
        <v>0</v>
      </c>
      <c r="I85" s="256">
        <v>0</v>
      </c>
      <c r="J85" s="256">
        <v>0</v>
      </c>
      <c r="K85" s="256">
        <v>175</v>
      </c>
      <c r="L85" s="257">
        <v>175</v>
      </c>
      <c r="M85" s="258"/>
      <c r="N85" s="258"/>
      <c r="O85" s="259">
        <v>175</v>
      </c>
      <c r="P85" s="260"/>
    </row>
    <row r="86" spans="1:16" s="7" customFormat="1" ht="408" customHeight="1" x14ac:dyDescent="0.3">
      <c r="A86" s="119"/>
      <c r="B86" s="120"/>
      <c r="C86" s="25" t="s">
        <v>105</v>
      </c>
      <c r="D86" s="24" t="s">
        <v>291</v>
      </c>
      <c r="E86" s="107" t="s">
        <v>292</v>
      </c>
      <c r="F86" s="80" t="s">
        <v>238</v>
      </c>
      <c r="G86" s="86"/>
      <c r="H86" s="255">
        <v>0</v>
      </c>
      <c r="I86" s="256">
        <v>0</v>
      </c>
      <c r="J86" s="256">
        <v>0</v>
      </c>
      <c r="K86" s="256">
        <v>35</v>
      </c>
      <c r="L86" s="257">
        <v>35</v>
      </c>
      <c r="M86" s="258"/>
      <c r="N86" s="258"/>
      <c r="O86" s="259">
        <v>35</v>
      </c>
      <c r="P86" s="260"/>
    </row>
    <row r="87" spans="1:16" s="7" customFormat="1" ht="228" customHeight="1" x14ac:dyDescent="0.3">
      <c r="A87" s="119"/>
      <c r="B87" s="120"/>
      <c r="C87" s="25" t="s">
        <v>105</v>
      </c>
      <c r="D87" s="24" t="s">
        <v>293</v>
      </c>
      <c r="E87" s="107" t="s">
        <v>294</v>
      </c>
      <c r="F87" s="80" t="s">
        <v>238</v>
      </c>
      <c r="G87" s="86"/>
      <c r="H87" s="255">
        <v>0</v>
      </c>
      <c r="I87" s="256">
        <v>0</v>
      </c>
      <c r="J87" s="256">
        <v>0</v>
      </c>
      <c r="K87" s="256">
        <v>455</v>
      </c>
      <c r="L87" s="257">
        <v>455</v>
      </c>
      <c r="M87" s="258"/>
      <c r="N87" s="258"/>
      <c r="O87" s="259">
        <v>455</v>
      </c>
      <c r="P87" s="260"/>
    </row>
    <row r="88" spans="1:16" s="7" customFormat="1" ht="225.75" customHeight="1" x14ac:dyDescent="0.3">
      <c r="A88" s="123"/>
      <c r="B88" s="124"/>
      <c r="C88" s="25" t="s">
        <v>105</v>
      </c>
      <c r="D88" s="24" t="s">
        <v>296</v>
      </c>
      <c r="E88" s="107" t="s">
        <v>294</v>
      </c>
      <c r="F88" s="80" t="s">
        <v>241</v>
      </c>
      <c r="G88" s="86"/>
      <c r="H88" s="255">
        <v>0</v>
      </c>
      <c r="I88" s="256">
        <v>6.55</v>
      </c>
      <c r="J88" s="256">
        <v>10</v>
      </c>
      <c r="K88" s="256">
        <v>10</v>
      </c>
      <c r="L88" s="257">
        <v>10</v>
      </c>
      <c r="M88" s="258"/>
      <c r="N88" s="258"/>
      <c r="O88" s="259">
        <v>10</v>
      </c>
      <c r="P88" s="260"/>
    </row>
    <row r="89" spans="1:16" s="7" customFormat="1" ht="182.25" customHeight="1" x14ac:dyDescent="0.3">
      <c r="A89" s="119"/>
      <c r="B89" s="120"/>
      <c r="C89" s="25" t="s">
        <v>105</v>
      </c>
      <c r="D89" s="24" t="s">
        <v>297</v>
      </c>
      <c r="E89" s="107" t="s">
        <v>298</v>
      </c>
      <c r="F89" s="80" t="s">
        <v>79</v>
      </c>
      <c r="G89" s="86"/>
      <c r="H89" s="255">
        <v>0</v>
      </c>
      <c r="I89" s="256">
        <v>0</v>
      </c>
      <c r="J89" s="256">
        <v>3</v>
      </c>
      <c r="K89" s="256">
        <v>3</v>
      </c>
      <c r="L89" s="257">
        <v>3</v>
      </c>
      <c r="M89" s="258"/>
      <c r="N89" s="258"/>
      <c r="O89" s="259">
        <v>3</v>
      </c>
      <c r="P89" s="260"/>
    </row>
    <row r="90" spans="1:16" s="7" customFormat="1" ht="183" customHeight="1" x14ac:dyDescent="0.3">
      <c r="A90" s="119"/>
      <c r="B90" s="120"/>
      <c r="C90" s="25" t="s">
        <v>105</v>
      </c>
      <c r="D90" s="24" t="s">
        <v>299</v>
      </c>
      <c r="E90" s="107" t="s">
        <v>298</v>
      </c>
      <c r="F90" s="80" t="s">
        <v>241</v>
      </c>
      <c r="G90" s="86"/>
      <c r="H90" s="255">
        <v>0</v>
      </c>
      <c r="I90" s="256">
        <v>0</v>
      </c>
      <c r="J90" s="256">
        <v>6</v>
      </c>
      <c r="K90" s="256">
        <v>6</v>
      </c>
      <c r="L90" s="257">
        <v>6</v>
      </c>
      <c r="M90" s="258"/>
      <c r="N90" s="258"/>
      <c r="O90" s="259">
        <v>6</v>
      </c>
      <c r="P90" s="260"/>
    </row>
    <row r="91" spans="1:16" s="7" customFormat="1" ht="183" customHeight="1" x14ac:dyDescent="0.3">
      <c r="A91" s="60"/>
      <c r="B91" s="61"/>
      <c r="C91" s="25" t="s">
        <v>105</v>
      </c>
      <c r="D91" s="24" t="s">
        <v>300</v>
      </c>
      <c r="E91" s="107" t="s">
        <v>301</v>
      </c>
      <c r="F91" s="80" t="s">
        <v>238</v>
      </c>
      <c r="G91" s="86"/>
      <c r="H91" s="255">
        <v>6.5</v>
      </c>
      <c r="I91" s="256">
        <v>21.45</v>
      </c>
      <c r="J91" s="256">
        <v>33.5</v>
      </c>
      <c r="K91" s="256">
        <v>0</v>
      </c>
      <c r="L91" s="257">
        <v>0</v>
      </c>
      <c r="M91" s="258"/>
      <c r="N91" s="258"/>
      <c r="O91" s="259">
        <v>0</v>
      </c>
      <c r="P91" s="260"/>
    </row>
    <row r="92" spans="1:16" s="7" customFormat="1" ht="212.25" customHeight="1" x14ac:dyDescent="0.3">
      <c r="A92" s="119"/>
      <c r="B92" s="120"/>
      <c r="C92" s="25" t="s">
        <v>105</v>
      </c>
      <c r="D92" s="24" t="s">
        <v>308</v>
      </c>
      <c r="E92" s="107" t="s">
        <v>307</v>
      </c>
      <c r="F92" s="80" t="s">
        <v>238</v>
      </c>
      <c r="G92" s="86"/>
      <c r="H92" s="255">
        <v>0</v>
      </c>
      <c r="I92" s="256">
        <v>0</v>
      </c>
      <c r="J92" s="256">
        <v>0</v>
      </c>
      <c r="K92" s="256">
        <v>3.5</v>
      </c>
      <c r="L92" s="257">
        <v>3.5</v>
      </c>
      <c r="M92" s="258"/>
      <c r="N92" s="258"/>
      <c r="O92" s="259">
        <v>3.5</v>
      </c>
      <c r="P92" s="260"/>
    </row>
    <row r="93" spans="1:16" s="7" customFormat="1" ht="195" customHeight="1" x14ac:dyDescent="0.3">
      <c r="A93" s="119"/>
      <c r="B93" s="120"/>
      <c r="C93" s="25" t="s">
        <v>105</v>
      </c>
      <c r="D93" s="24" t="s">
        <v>302</v>
      </c>
      <c r="E93" s="107" t="s">
        <v>303</v>
      </c>
      <c r="F93" s="80" t="s">
        <v>238</v>
      </c>
      <c r="G93" s="86"/>
      <c r="H93" s="255">
        <v>0</v>
      </c>
      <c r="I93" s="256">
        <v>0</v>
      </c>
      <c r="J93" s="256">
        <v>0</v>
      </c>
      <c r="K93" s="256">
        <v>30</v>
      </c>
      <c r="L93" s="257">
        <v>30</v>
      </c>
      <c r="M93" s="258"/>
      <c r="N93" s="258"/>
      <c r="O93" s="259">
        <v>30</v>
      </c>
      <c r="P93" s="260"/>
    </row>
    <row r="94" spans="1:16" s="7" customFormat="1" ht="217.5" customHeight="1" x14ac:dyDescent="0.3">
      <c r="A94" s="119"/>
      <c r="B94" s="120"/>
      <c r="C94" s="25" t="s">
        <v>105</v>
      </c>
      <c r="D94" s="24" t="s">
        <v>306</v>
      </c>
      <c r="E94" s="107" t="s">
        <v>307</v>
      </c>
      <c r="F94" s="80" t="s">
        <v>79</v>
      </c>
      <c r="G94" s="86"/>
      <c r="H94" s="255">
        <v>0</v>
      </c>
      <c r="I94" s="256">
        <v>0</v>
      </c>
      <c r="J94" s="256">
        <v>0.5</v>
      </c>
      <c r="K94" s="256">
        <v>0.5</v>
      </c>
      <c r="L94" s="257">
        <v>0.5</v>
      </c>
      <c r="M94" s="258"/>
      <c r="N94" s="258"/>
      <c r="O94" s="259">
        <v>0.5</v>
      </c>
      <c r="P94" s="260"/>
    </row>
    <row r="95" spans="1:16" s="7" customFormat="1" ht="196.5" customHeight="1" x14ac:dyDescent="0.3">
      <c r="A95" s="119"/>
      <c r="B95" s="120"/>
      <c r="C95" s="25" t="s">
        <v>105</v>
      </c>
      <c r="D95" s="24" t="s">
        <v>304</v>
      </c>
      <c r="E95" s="107" t="s">
        <v>303</v>
      </c>
      <c r="F95" s="80" t="s">
        <v>79</v>
      </c>
      <c r="G95" s="86"/>
      <c r="H95" s="255">
        <v>0</v>
      </c>
      <c r="I95" s="256">
        <v>0</v>
      </c>
      <c r="J95" s="256">
        <v>1.5</v>
      </c>
      <c r="K95" s="256">
        <v>1.5</v>
      </c>
      <c r="L95" s="257">
        <v>1.5</v>
      </c>
      <c r="M95" s="258"/>
      <c r="N95" s="258"/>
      <c r="O95" s="259">
        <v>1.5</v>
      </c>
      <c r="P95" s="260"/>
    </row>
    <row r="96" spans="1:16" s="7" customFormat="1" ht="212.25" customHeight="1" x14ac:dyDescent="0.3">
      <c r="A96" s="119"/>
      <c r="B96" s="120"/>
      <c r="C96" s="25" t="s">
        <v>105</v>
      </c>
      <c r="D96" s="24" t="s">
        <v>309</v>
      </c>
      <c r="E96" s="107" t="s">
        <v>307</v>
      </c>
      <c r="F96" s="80" t="s">
        <v>241</v>
      </c>
      <c r="G96" s="86"/>
      <c r="H96" s="255">
        <v>0</v>
      </c>
      <c r="I96" s="256">
        <v>3.5999999999999997E-2</v>
      </c>
      <c r="J96" s="256">
        <v>1</v>
      </c>
      <c r="K96" s="256">
        <v>1</v>
      </c>
      <c r="L96" s="257">
        <v>1</v>
      </c>
      <c r="M96" s="258"/>
      <c r="N96" s="258"/>
      <c r="O96" s="259">
        <v>1</v>
      </c>
      <c r="P96" s="260"/>
    </row>
    <row r="97" spans="1:16" s="7" customFormat="1" ht="196.5" customHeight="1" x14ac:dyDescent="0.3">
      <c r="A97" s="60"/>
      <c r="B97" s="61"/>
      <c r="C97" s="25" t="s">
        <v>105</v>
      </c>
      <c r="D97" s="24" t="s">
        <v>305</v>
      </c>
      <c r="E97" s="107" t="s">
        <v>303</v>
      </c>
      <c r="F97" s="80" t="s">
        <v>241</v>
      </c>
      <c r="G97" s="86"/>
      <c r="H97" s="255">
        <v>0</v>
      </c>
      <c r="I97" s="256">
        <v>0</v>
      </c>
      <c r="J97" s="256">
        <v>3</v>
      </c>
      <c r="K97" s="256">
        <v>3</v>
      </c>
      <c r="L97" s="257">
        <v>3</v>
      </c>
      <c r="M97" s="258"/>
      <c r="N97" s="258"/>
      <c r="O97" s="259">
        <v>3</v>
      </c>
      <c r="P97" s="260"/>
    </row>
    <row r="98" spans="1:16" s="7" customFormat="1" ht="163.5" customHeight="1" x14ac:dyDescent="0.3">
      <c r="A98" s="60"/>
      <c r="B98" s="61"/>
      <c r="C98" s="25" t="s">
        <v>105</v>
      </c>
      <c r="D98" s="24" t="s">
        <v>310</v>
      </c>
      <c r="E98" s="107" t="s">
        <v>311</v>
      </c>
      <c r="F98" s="80" t="s">
        <v>34</v>
      </c>
      <c r="G98" s="86"/>
      <c r="H98" s="255">
        <v>0</v>
      </c>
      <c r="I98" s="256">
        <v>125</v>
      </c>
      <c r="J98" s="256">
        <v>125</v>
      </c>
      <c r="K98" s="256">
        <v>100</v>
      </c>
      <c r="L98" s="257">
        <v>100</v>
      </c>
      <c r="M98" s="258"/>
      <c r="N98" s="258"/>
      <c r="O98" s="259">
        <v>100</v>
      </c>
      <c r="P98" s="260"/>
    </row>
    <row r="99" spans="1:16" s="7" customFormat="1" ht="243.75" customHeight="1" x14ac:dyDescent="0.3">
      <c r="A99" s="119"/>
      <c r="B99" s="120"/>
      <c r="C99" s="25" t="s">
        <v>105</v>
      </c>
      <c r="D99" s="24" t="s">
        <v>314</v>
      </c>
      <c r="E99" s="107" t="s">
        <v>315</v>
      </c>
      <c r="F99" s="80" t="s">
        <v>238</v>
      </c>
      <c r="G99" s="86"/>
      <c r="H99" s="255">
        <v>0</v>
      </c>
      <c r="I99" s="256">
        <v>4.9000000000000004</v>
      </c>
      <c r="J99" s="256">
        <v>17</v>
      </c>
      <c r="K99" s="256">
        <v>17</v>
      </c>
      <c r="L99" s="257">
        <v>17</v>
      </c>
      <c r="M99" s="258"/>
      <c r="N99" s="258"/>
      <c r="O99" s="259">
        <v>17</v>
      </c>
      <c r="P99" s="260"/>
    </row>
    <row r="100" spans="1:16" s="7" customFormat="1" ht="180.75" customHeight="1" x14ac:dyDescent="0.3">
      <c r="A100" s="119"/>
      <c r="B100" s="120"/>
      <c r="C100" s="25" t="s">
        <v>105</v>
      </c>
      <c r="D100" s="24" t="s">
        <v>312</v>
      </c>
      <c r="E100" s="107" t="s">
        <v>313</v>
      </c>
      <c r="F100" s="80" t="s">
        <v>34</v>
      </c>
      <c r="G100" s="86"/>
      <c r="H100" s="255">
        <v>0</v>
      </c>
      <c r="I100" s="256">
        <v>10</v>
      </c>
      <c r="J100" s="256">
        <v>10</v>
      </c>
      <c r="K100" s="256">
        <v>10</v>
      </c>
      <c r="L100" s="257">
        <v>10</v>
      </c>
      <c r="M100" s="258"/>
      <c r="N100" s="258"/>
      <c r="O100" s="259">
        <v>10</v>
      </c>
      <c r="P100" s="260"/>
    </row>
    <row r="101" spans="1:16" s="7" customFormat="1" ht="198.75" customHeight="1" x14ac:dyDescent="0.3">
      <c r="A101" s="123"/>
      <c r="B101" s="124"/>
      <c r="C101" s="25" t="s">
        <v>105</v>
      </c>
      <c r="D101" s="24" t="s">
        <v>377</v>
      </c>
      <c r="E101" s="107" t="s">
        <v>378</v>
      </c>
      <c r="F101" s="80" t="s">
        <v>238</v>
      </c>
      <c r="G101" s="86"/>
      <c r="H101" s="255">
        <v>0</v>
      </c>
      <c r="I101" s="256">
        <v>7</v>
      </c>
      <c r="J101" s="256">
        <v>7</v>
      </c>
      <c r="K101" s="256">
        <v>0</v>
      </c>
      <c r="L101" s="257">
        <v>0</v>
      </c>
      <c r="M101" s="258"/>
      <c r="N101" s="258"/>
      <c r="O101" s="259">
        <v>0</v>
      </c>
      <c r="P101" s="260"/>
    </row>
    <row r="102" spans="1:16" s="7" customFormat="1" ht="181.5" customHeight="1" x14ac:dyDescent="0.3">
      <c r="A102" s="60"/>
      <c r="B102" s="61"/>
      <c r="C102" s="25" t="s">
        <v>105</v>
      </c>
      <c r="D102" s="24" t="s">
        <v>319</v>
      </c>
      <c r="E102" s="107" t="s">
        <v>316</v>
      </c>
      <c r="F102" s="80" t="s">
        <v>79</v>
      </c>
      <c r="G102" s="86"/>
      <c r="H102" s="255">
        <v>0</v>
      </c>
      <c r="I102" s="256">
        <v>0</v>
      </c>
      <c r="J102" s="256">
        <v>0.15</v>
      </c>
      <c r="K102" s="256">
        <v>0.15</v>
      </c>
      <c r="L102" s="257">
        <v>0.15</v>
      </c>
      <c r="M102" s="258"/>
      <c r="N102" s="258"/>
      <c r="O102" s="259">
        <v>0.15</v>
      </c>
      <c r="P102" s="260"/>
    </row>
    <row r="103" spans="1:16" s="7" customFormat="1" ht="183" customHeight="1" x14ac:dyDescent="0.3">
      <c r="A103" s="123"/>
      <c r="B103" s="124"/>
      <c r="C103" s="25" t="s">
        <v>105</v>
      </c>
      <c r="D103" s="24" t="s">
        <v>317</v>
      </c>
      <c r="E103" s="107" t="s">
        <v>316</v>
      </c>
      <c r="F103" s="80" t="s">
        <v>241</v>
      </c>
      <c r="G103" s="86"/>
      <c r="H103" s="255">
        <v>0</v>
      </c>
      <c r="I103" s="256">
        <v>0</v>
      </c>
      <c r="J103" s="256">
        <v>0.3</v>
      </c>
      <c r="K103" s="256">
        <v>0.3</v>
      </c>
      <c r="L103" s="257">
        <v>0.3</v>
      </c>
      <c r="M103" s="258"/>
      <c r="N103" s="258"/>
      <c r="O103" s="259">
        <v>0.3</v>
      </c>
      <c r="P103" s="260"/>
    </row>
    <row r="104" spans="1:16" s="7" customFormat="1" ht="183" customHeight="1" x14ac:dyDescent="0.3">
      <c r="A104" s="123"/>
      <c r="B104" s="124"/>
      <c r="C104" s="25" t="s">
        <v>105</v>
      </c>
      <c r="D104" s="24" t="s">
        <v>374</v>
      </c>
      <c r="E104" s="107" t="s">
        <v>375</v>
      </c>
      <c r="F104" s="80" t="s">
        <v>238</v>
      </c>
      <c r="G104" s="86"/>
      <c r="H104" s="255">
        <v>0</v>
      </c>
      <c r="I104" s="256">
        <v>5.67</v>
      </c>
      <c r="J104" s="256">
        <v>5.7</v>
      </c>
      <c r="K104" s="256">
        <v>4.5</v>
      </c>
      <c r="L104" s="257">
        <v>4.5</v>
      </c>
      <c r="M104" s="258"/>
      <c r="N104" s="258"/>
      <c r="O104" s="259">
        <v>4.5</v>
      </c>
      <c r="P104" s="260"/>
    </row>
    <row r="105" spans="1:16" s="7" customFormat="1" ht="264" customHeight="1" x14ac:dyDescent="0.3">
      <c r="A105" s="119"/>
      <c r="B105" s="120"/>
      <c r="C105" s="25" t="s">
        <v>105</v>
      </c>
      <c r="D105" s="24" t="s">
        <v>318</v>
      </c>
      <c r="E105" s="107" t="s">
        <v>243</v>
      </c>
      <c r="F105" s="80" t="s">
        <v>238</v>
      </c>
      <c r="G105" s="86"/>
      <c r="H105" s="255">
        <v>9</v>
      </c>
      <c r="I105" s="256">
        <v>354.95</v>
      </c>
      <c r="J105" s="256">
        <v>528</v>
      </c>
      <c r="K105" s="256">
        <v>0</v>
      </c>
      <c r="L105" s="257">
        <v>0</v>
      </c>
      <c r="M105" s="258"/>
      <c r="N105" s="258"/>
      <c r="O105" s="259">
        <v>0</v>
      </c>
      <c r="P105" s="260"/>
    </row>
    <row r="106" spans="1:16" s="7" customFormat="1" ht="280.5" customHeight="1" x14ac:dyDescent="0.3">
      <c r="A106" s="119"/>
      <c r="B106" s="120"/>
      <c r="C106" s="25" t="s">
        <v>105</v>
      </c>
      <c r="D106" s="24" t="s">
        <v>323</v>
      </c>
      <c r="E106" s="107" t="s">
        <v>324</v>
      </c>
      <c r="F106" s="80" t="s">
        <v>238</v>
      </c>
      <c r="G106" s="86"/>
      <c r="H106" s="255">
        <v>0</v>
      </c>
      <c r="I106" s="256">
        <v>0</v>
      </c>
      <c r="J106" s="256">
        <v>0</v>
      </c>
      <c r="K106" s="256">
        <v>28</v>
      </c>
      <c r="L106" s="257">
        <v>28</v>
      </c>
      <c r="M106" s="258"/>
      <c r="N106" s="258"/>
      <c r="O106" s="259">
        <v>28</v>
      </c>
      <c r="P106" s="260"/>
    </row>
    <row r="107" spans="1:16" s="7" customFormat="1" ht="279.75" customHeight="1" x14ac:dyDescent="0.3">
      <c r="A107" s="119"/>
      <c r="B107" s="120"/>
      <c r="C107" s="25" t="s">
        <v>105</v>
      </c>
      <c r="D107" s="24" t="s">
        <v>320</v>
      </c>
      <c r="E107" s="107" t="s">
        <v>325</v>
      </c>
      <c r="F107" s="80" t="s">
        <v>238</v>
      </c>
      <c r="G107" s="86"/>
      <c r="H107" s="255">
        <v>0</v>
      </c>
      <c r="I107" s="256">
        <v>0</v>
      </c>
      <c r="J107" s="256">
        <v>0</v>
      </c>
      <c r="K107" s="256">
        <v>355</v>
      </c>
      <c r="L107" s="257">
        <v>355</v>
      </c>
      <c r="M107" s="258"/>
      <c r="N107" s="258"/>
      <c r="O107" s="259">
        <v>355</v>
      </c>
      <c r="P107" s="260"/>
    </row>
    <row r="108" spans="1:16" s="7" customFormat="1" ht="196.5" customHeight="1" x14ac:dyDescent="0.3">
      <c r="A108" s="119"/>
      <c r="B108" s="120"/>
      <c r="C108" s="25" t="s">
        <v>105</v>
      </c>
      <c r="D108" s="24" t="s">
        <v>321</v>
      </c>
      <c r="E108" s="107" t="s">
        <v>322</v>
      </c>
      <c r="F108" s="80" t="s">
        <v>238</v>
      </c>
      <c r="G108" s="86"/>
      <c r="H108" s="255">
        <v>0</v>
      </c>
      <c r="I108" s="256">
        <v>0</v>
      </c>
      <c r="J108" s="256">
        <v>0</v>
      </c>
      <c r="K108" s="256">
        <v>1</v>
      </c>
      <c r="L108" s="257">
        <v>1</v>
      </c>
      <c r="M108" s="258"/>
      <c r="N108" s="258"/>
      <c r="O108" s="259">
        <v>1</v>
      </c>
      <c r="P108" s="260"/>
    </row>
    <row r="109" spans="1:16" s="7" customFormat="1" ht="276" customHeight="1" x14ac:dyDescent="0.3">
      <c r="A109" s="119"/>
      <c r="B109" s="120"/>
      <c r="C109" s="25" t="s">
        <v>105</v>
      </c>
      <c r="D109" s="24" t="s">
        <v>326</v>
      </c>
      <c r="E109" s="107" t="s">
        <v>327</v>
      </c>
      <c r="F109" s="80" t="s">
        <v>238</v>
      </c>
      <c r="G109" s="86"/>
      <c r="H109" s="255">
        <v>0</v>
      </c>
      <c r="I109" s="256">
        <v>0</v>
      </c>
      <c r="J109" s="256">
        <v>0</v>
      </c>
      <c r="K109" s="256">
        <v>130</v>
      </c>
      <c r="L109" s="257">
        <v>130</v>
      </c>
      <c r="M109" s="258"/>
      <c r="N109" s="258"/>
      <c r="O109" s="259">
        <v>130</v>
      </c>
      <c r="P109" s="260"/>
    </row>
    <row r="110" spans="1:16" s="7" customFormat="1" ht="230.25" customHeight="1" x14ac:dyDescent="0.3">
      <c r="A110" s="119"/>
      <c r="B110" s="120"/>
      <c r="C110" s="25" t="s">
        <v>105</v>
      </c>
      <c r="D110" s="24" t="s">
        <v>328</v>
      </c>
      <c r="E110" s="107" t="s">
        <v>329</v>
      </c>
      <c r="F110" s="80" t="s">
        <v>238</v>
      </c>
      <c r="G110" s="86"/>
      <c r="H110" s="255">
        <v>0</v>
      </c>
      <c r="I110" s="256">
        <v>0</v>
      </c>
      <c r="J110" s="256">
        <v>0</v>
      </c>
      <c r="K110" s="256">
        <v>14</v>
      </c>
      <c r="L110" s="257">
        <v>14</v>
      </c>
      <c r="M110" s="258"/>
      <c r="N110" s="258"/>
      <c r="O110" s="259">
        <v>14</v>
      </c>
      <c r="P110" s="260"/>
    </row>
    <row r="111" spans="1:16" s="7" customFormat="1" ht="262.5" customHeight="1" x14ac:dyDescent="0.3">
      <c r="A111" s="119"/>
      <c r="B111" s="120"/>
      <c r="C111" s="25" t="s">
        <v>105</v>
      </c>
      <c r="D111" s="24" t="s">
        <v>242</v>
      </c>
      <c r="E111" s="107" t="s">
        <v>243</v>
      </c>
      <c r="F111" s="80" t="s">
        <v>238</v>
      </c>
      <c r="G111" s="86"/>
      <c r="H111" s="255">
        <v>11</v>
      </c>
      <c r="I111" s="256">
        <v>31.71</v>
      </c>
      <c r="J111" s="256">
        <v>63.5</v>
      </c>
      <c r="K111" s="256">
        <v>0</v>
      </c>
      <c r="L111" s="257">
        <v>0</v>
      </c>
      <c r="M111" s="258"/>
      <c r="N111" s="258"/>
      <c r="O111" s="259">
        <v>0</v>
      </c>
      <c r="P111" s="260"/>
    </row>
    <row r="112" spans="1:16" s="7" customFormat="1" ht="309" customHeight="1" x14ac:dyDescent="0.3">
      <c r="A112" s="119"/>
      <c r="B112" s="120"/>
      <c r="C112" s="25" t="s">
        <v>105</v>
      </c>
      <c r="D112" s="24" t="s">
        <v>330</v>
      </c>
      <c r="E112" s="107" t="s">
        <v>331</v>
      </c>
      <c r="F112" s="80" t="s">
        <v>238</v>
      </c>
      <c r="G112" s="86"/>
      <c r="H112" s="255">
        <v>0</v>
      </c>
      <c r="I112" s="256">
        <v>0</v>
      </c>
      <c r="J112" s="256">
        <v>0</v>
      </c>
      <c r="K112" s="256">
        <v>1</v>
      </c>
      <c r="L112" s="257">
        <v>1</v>
      </c>
      <c r="M112" s="258"/>
      <c r="N112" s="258"/>
      <c r="O112" s="259">
        <v>1</v>
      </c>
      <c r="P112" s="260"/>
    </row>
    <row r="113" spans="1:16" s="7" customFormat="1" ht="310.5" customHeight="1" x14ac:dyDescent="0.3">
      <c r="A113" s="119"/>
      <c r="B113" s="120"/>
      <c r="C113" s="25" t="s">
        <v>105</v>
      </c>
      <c r="D113" s="24" t="s">
        <v>332</v>
      </c>
      <c r="E113" s="107" t="s">
        <v>333</v>
      </c>
      <c r="F113" s="80" t="s">
        <v>238</v>
      </c>
      <c r="G113" s="86"/>
      <c r="H113" s="255">
        <v>0</v>
      </c>
      <c r="I113" s="256">
        <v>0</v>
      </c>
      <c r="J113" s="256">
        <v>0</v>
      </c>
      <c r="K113" s="256">
        <v>2.5</v>
      </c>
      <c r="L113" s="257">
        <v>2.5</v>
      </c>
      <c r="M113" s="258"/>
      <c r="N113" s="258"/>
      <c r="O113" s="259">
        <v>2.5</v>
      </c>
      <c r="P113" s="260"/>
    </row>
    <row r="114" spans="1:16" s="7" customFormat="1" ht="409.6" customHeight="1" x14ac:dyDescent="0.3">
      <c r="A114" s="119"/>
      <c r="B114" s="120"/>
      <c r="C114" s="25" t="s">
        <v>105</v>
      </c>
      <c r="D114" s="24" t="s">
        <v>334</v>
      </c>
      <c r="E114" s="107" t="s">
        <v>335</v>
      </c>
      <c r="F114" s="80" t="s">
        <v>238</v>
      </c>
      <c r="G114" s="86"/>
      <c r="H114" s="255">
        <v>0</v>
      </c>
      <c r="I114" s="256">
        <v>0</v>
      </c>
      <c r="J114" s="256">
        <v>0</v>
      </c>
      <c r="K114" s="256">
        <v>14</v>
      </c>
      <c r="L114" s="257">
        <v>14</v>
      </c>
      <c r="M114" s="258"/>
      <c r="N114" s="258"/>
      <c r="O114" s="259">
        <v>14</v>
      </c>
      <c r="P114" s="260"/>
    </row>
    <row r="115" spans="1:16" s="7" customFormat="1" ht="264" customHeight="1" x14ac:dyDescent="0.3">
      <c r="A115" s="119"/>
      <c r="B115" s="120"/>
      <c r="C115" s="25" t="s">
        <v>105</v>
      </c>
      <c r="D115" s="24" t="s">
        <v>336</v>
      </c>
      <c r="E115" s="107" t="s">
        <v>337</v>
      </c>
      <c r="F115" s="80" t="s">
        <v>238</v>
      </c>
      <c r="G115" s="86"/>
      <c r="H115" s="255">
        <v>0</v>
      </c>
      <c r="I115" s="256">
        <v>0</v>
      </c>
      <c r="J115" s="256">
        <v>0</v>
      </c>
      <c r="K115" s="256">
        <v>46</v>
      </c>
      <c r="L115" s="257">
        <v>46</v>
      </c>
      <c r="M115" s="258"/>
      <c r="N115" s="258"/>
      <c r="O115" s="259">
        <v>46</v>
      </c>
      <c r="P115" s="260"/>
    </row>
    <row r="116" spans="1:16" s="7" customFormat="1" ht="292.5" customHeight="1" x14ac:dyDescent="0.3">
      <c r="A116" s="119"/>
      <c r="B116" s="120"/>
      <c r="C116" s="25" t="s">
        <v>105</v>
      </c>
      <c r="D116" s="24" t="s">
        <v>376</v>
      </c>
      <c r="E116" s="107" t="s">
        <v>339</v>
      </c>
      <c r="F116" s="80" t="s">
        <v>238</v>
      </c>
      <c r="G116" s="86"/>
      <c r="H116" s="255">
        <v>4</v>
      </c>
      <c r="I116" s="256">
        <v>4.9000000000000004</v>
      </c>
      <c r="J116" s="256">
        <v>10.8</v>
      </c>
      <c r="K116" s="256">
        <v>0</v>
      </c>
      <c r="L116" s="257">
        <v>0</v>
      </c>
      <c r="M116" s="258"/>
      <c r="N116" s="258"/>
      <c r="O116" s="259">
        <v>0</v>
      </c>
      <c r="P116" s="260"/>
    </row>
    <row r="117" spans="1:16" s="7" customFormat="1" ht="292.5" customHeight="1" x14ac:dyDescent="0.3">
      <c r="A117" s="123"/>
      <c r="B117" s="124"/>
      <c r="C117" s="25" t="s">
        <v>105</v>
      </c>
      <c r="D117" s="24" t="s">
        <v>338</v>
      </c>
      <c r="E117" s="107" t="s">
        <v>339</v>
      </c>
      <c r="F117" s="80" t="s">
        <v>238</v>
      </c>
      <c r="G117" s="86"/>
      <c r="H117" s="255">
        <v>0</v>
      </c>
      <c r="I117" s="256">
        <v>0</v>
      </c>
      <c r="J117" s="256">
        <v>0</v>
      </c>
      <c r="K117" s="256">
        <v>6</v>
      </c>
      <c r="L117" s="257">
        <v>6</v>
      </c>
      <c r="M117" s="258"/>
      <c r="N117" s="258"/>
      <c r="O117" s="259">
        <v>6</v>
      </c>
      <c r="P117" s="260"/>
    </row>
    <row r="118" spans="1:16" s="7" customFormat="1" ht="198.75" customHeight="1" x14ac:dyDescent="0.3">
      <c r="A118" s="119"/>
      <c r="B118" s="120"/>
      <c r="C118" s="25" t="s">
        <v>105</v>
      </c>
      <c r="D118" s="24" t="s">
        <v>340</v>
      </c>
      <c r="E118" s="107" t="s">
        <v>341</v>
      </c>
      <c r="F118" s="80" t="s">
        <v>238</v>
      </c>
      <c r="G118" s="86"/>
      <c r="H118" s="255">
        <v>0</v>
      </c>
      <c r="I118" s="256">
        <v>0</v>
      </c>
      <c r="J118" s="256">
        <v>0</v>
      </c>
      <c r="K118" s="256">
        <v>2</v>
      </c>
      <c r="L118" s="257">
        <v>2</v>
      </c>
      <c r="M118" s="258"/>
      <c r="N118" s="258"/>
      <c r="O118" s="259">
        <v>2</v>
      </c>
      <c r="P118" s="260"/>
    </row>
    <row r="119" spans="1:16" s="7" customFormat="1" ht="214.5" customHeight="1" x14ac:dyDescent="0.3">
      <c r="A119" s="60"/>
      <c r="B119" s="61"/>
      <c r="C119" s="25" t="s">
        <v>105</v>
      </c>
      <c r="D119" s="24" t="s">
        <v>245</v>
      </c>
      <c r="E119" s="107" t="s">
        <v>244</v>
      </c>
      <c r="F119" s="80" t="s">
        <v>238</v>
      </c>
      <c r="G119" s="86"/>
      <c r="H119" s="255">
        <v>29</v>
      </c>
      <c r="I119" s="256">
        <v>196.78</v>
      </c>
      <c r="J119" s="256">
        <v>196.8</v>
      </c>
      <c r="K119" s="256">
        <v>0</v>
      </c>
      <c r="L119" s="257">
        <v>0</v>
      </c>
      <c r="M119" s="258"/>
      <c r="N119" s="258"/>
      <c r="O119" s="259">
        <v>0</v>
      </c>
      <c r="P119" s="260"/>
    </row>
    <row r="120" spans="1:16" s="7" customFormat="1" ht="393" customHeight="1" x14ac:dyDescent="0.3">
      <c r="A120" s="60"/>
      <c r="B120" s="61"/>
      <c r="C120" s="25" t="s">
        <v>105</v>
      </c>
      <c r="D120" s="24" t="s">
        <v>342</v>
      </c>
      <c r="E120" s="107" t="s">
        <v>343</v>
      </c>
      <c r="F120" s="80" t="s">
        <v>238</v>
      </c>
      <c r="G120" s="86"/>
      <c r="H120" s="255">
        <v>0</v>
      </c>
      <c r="I120" s="256">
        <v>0</v>
      </c>
      <c r="J120" s="256">
        <v>0</v>
      </c>
      <c r="K120" s="256">
        <v>30</v>
      </c>
      <c r="L120" s="257">
        <v>30</v>
      </c>
      <c r="M120" s="258"/>
      <c r="N120" s="258"/>
      <c r="O120" s="259">
        <v>30</v>
      </c>
      <c r="P120" s="260"/>
    </row>
    <row r="121" spans="1:16" s="7" customFormat="1" ht="198.75" customHeight="1" x14ac:dyDescent="0.3">
      <c r="A121" s="60"/>
      <c r="B121" s="61"/>
      <c r="C121" s="25" t="s">
        <v>105</v>
      </c>
      <c r="D121" s="24" t="s">
        <v>344</v>
      </c>
      <c r="E121" s="107" t="s">
        <v>345</v>
      </c>
      <c r="F121" s="80" t="s">
        <v>238</v>
      </c>
      <c r="G121" s="86"/>
      <c r="H121" s="255">
        <v>0</v>
      </c>
      <c r="I121" s="256">
        <v>0</v>
      </c>
      <c r="J121" s="256">
        <v>0</v>
      </c>
      <c r="K121" s="256">
        <v>4.5</v>
      </c>
      <c r="L121" s="257">
        <v>4.5</v>
      </c>
      <c r="M121" s="258"/>
      <c r="N121" s="258"/>
      <c r="O121" s="259">
        <v>4.5</v>
      </c>
      <c r="P121" s="260"/>
    </row>
    <row r="122" spans="1:16" s="7" customFormat="1" ht="278.25" customHeight="1" x14ac:dyDescent="0.3">
      <c r="A122" s="119"/>
      <c r="B122" s="120"/>
      <c r="C122" s="25" t="s">
        <v>105</v>
      </c>
      <c r="D122" s="24" t="s">
        <v>346</v>
      </c>
      <c r="E122" s="107" t="s">
        <v>347</v>
      </c>
      <c r="F122" s="80" t="s">
        <v>238</v>
      </c>
      <c r="G122" s="86"/>
      <c r="H122" s="255">
        <v>0</v>
      </c>
      <c r="I122" s="256">
        <v>0</v>
      </c>
      <c r="J122" s="256">
        <v>0</v>
      </c>
      <c r="K122" s="256">
        <v>4.5</v>
      </c>
      <c r="L122" s="257">
        <v>4.5</v>
      </c>
      <c r="M122" s="258"/>
      <c r="N122" s="258"/>
      <c r="O122" s="259">
        <v>4.5</v>
      </c>
      <c r="P122" s="260"/>
    </row>
    <row r="123" spans="1:16" s="7" customFormat="1" ht="195" customHeight="1" x14ac:dyDescent="0.3">
      <c r="A123" s="119"/>
      <c r="B123" s="120"/>
      <c r="C123" s="25" t="s">
        <v>105</v>
      </c>
      <c r="D123" s="24" t="s">
        <v>348</v>
      </c>
      <c r="E123" s="107" t="s">
        <v>349</v>
      </c>
      <c r="F123" s="80" t="s">
        <v>238</v>
      </c>
      <c r="G123" s="86"/>
      <c r="H123" s="255">
        <v>0</v>
      </c>
      <c r="I123" s="256">
        <v>0</v>
      </c>
      <c r="J123" s="256">
        <v>0</v>
      </c>
      <c r="K123" s="256">
        <v>27</v>
      </c>
      <c r="L123" s="257">
        <v>27</v>
      </c>
      <c r="M123" s="258"/>
      <c r="N123" s="258"/>
      <c r="O123" s="259">
        <v>27</v>
      </c>
      <c r="P123" s="260"/>
    </row>
    <row r="124" spans="1:16" s="7" customFormat="1" ht="341.25" customHeight="1" x14ac:dyDescent="0.3">
      <c r="A124" s="119"/>
      <c r="B124" s="120"/>
      <c r="C124" s="25" t="s">
        <v>105</v>
      </c>
      <c r="D124" s="24" t="s">
        <v>350</v>
      </c>
      <c r="E124" s="107" t="s">
        <v>351</v>
      </c>
      <c r="F124" s="80" t="s">
        <v>238</v>
      </c>
      <c r="G124" s="86"/>
      <c r="H124" s="255">
        <v>0</v>
      </c>
      <c r="I124" s="256">
        <v>0</v>
      </c>
      <c r="J124" s="256">
        <v>0</v>
      </c>
      <c r="K124" s="256">
        <v>16</v>
      </c>
      <c r="L124" s="257">
        <v>16</v>
      </c>
      <c r="M124" s="258"/>
      <c r="N124" s="258"/>
      <c r="O124" s="259">
        <v>16</v>
      </c>
      <c r="P124" s="260"/>
    </row>
    <row r="125" spans="1:16" s="7" customFormat="1" ht="181.5" customHeight="1" x14ac:dyDescent="0.3">
      <c r="A125" s="119"/>
      <c r="B125" s="120"/>
      <c r="C125" s="25" t="s">
        <v>105</v>
      </c>
      <c r="D125" s="24" t="s">
        <v>352</v>
      </c>
      <c r="E125" s="107" t="s">
        <v>353</v>
      </c>
      <c r="F125" s="80" t="s">
        <v>238</v>
      </c>
      <c r="G125" s="86"/>
      <c r="H125" s="255">
        <v>0</v>
      </c>
      <c r="I125" s="256">
        <v>0</v>
      </c>
      <c r="J125" s="256">
        <v>0</v>
      </c>
      <c r="K125" s="256">
        <v>4.5</v>
      </c>
      <c r="L125" s="257">
        <v>4.5</v>
      </c>
      <c r="M125" s="258"/>
      <c r="N125" s="258"/>
      <c r="O125" s="259">
        <v>4.5</v>
      </c>
      <c r="P125" s="260"/>
    </row>
    <row r="126" spans="1:16" s="7" customFormat="1" ht="213" customHeight="1" x14ac:dyDescent="0.3">
      <c r="A126" s="125"/>
      <c r="B126" s="126"/>
      <c r="C126" s="25" t="s">
        <v>105</v>
      </c>
      <c r="D126" s="24" t="s">
        <v>246</v>
      </c>
      <c r="E126" s="107" t="s">
        <v>244</v>
      </c>
      <c r="F126" s="80" t="s">
        <v>241</v>
      </c>
      <c r="G126" s="86"/>
      <c r="H126" s="255">
        <v>0</v>
      </c>
      <c r="I126" s="256">
        <v>1.01</v>
      </c>
      <c r="J126" s="256">
        <v>1</v>
      </c>
      <c r="K126" s="256">
        <v>0</v>
      </c>
      <c r="L126" s="261">
        <v>0</v>
      </c>
      <c r="M126" s="262"/>
      <c r="N126" s="263"/>
      <c r="O126" s="264">
        <v>0</v>
      </c>
      <c r="P126" s="265"/>
    </row>
    <row r="127" spans="1:16" s="7" customFormat="1" ht="213" customHeight="1" x14ac:dyDescent="0.3">
      <c r="A127" s="123"/>
      <c r="B127" s="124"/>
      <c r="C127" s="25" t="s">
        <v>105</v>
      </c>
      <c r="D127" s="24" t="s">
        <v>247</v>
      </c>
      <c r="E127" s="107" t="s">
        <v>248</v>
      </c>
      <c r="F127" s="80" t="s">
        <v>238</v>
      </c>
      <c r="G127" s="86"/>
      <c r="H127" s="255">
        <v>701</v>
      </c>
      <c r="I127" s="256">
        <v>799.63</v>
      </c>
      <c r="J127" s="256">
        <v>924.3</v>
      </c>
      <c r="K127" s="256">
        <v>0</v>
      </c>
      <c r="L127" s="257">
        <v>0</v>
      </c>
      <c r="M127" s="258"/>
      <c r="N127" s="258"/>
      <c r="O127" s="259">
        <v>0</v>
      </c>
      <c r="P127" s="260"/>
    </row>
    <row r="128" spans="1:16" s="7" customFormat="1" ht="409.6" customHeight="1" x14ac:dyDescent="0.3">
      <c r="A128" s="119"/>
      <c r="B128" s="120"/>
      <c r="C128" s="25" t="s">
        <v>105</v>
      </c>
      <c r="D128" s="24" t="s">
        <v>355</v>
      </c>
      <c r="E128" s="107" t="s">
        <v>356</v>
      </c>
      <c r="F128" s="80" t="s">
        <v>238</v>
      </c>
      <c r="G128" s="86"/>
      <c r="H128" s="255">
        <v>0</v>
      </c>
      <c r="I128" s="256">
        <v>0</v>
      </c>
      <c r="J128" s="256">
        <v>0</v>
      </c>
      <c r="K128" s="256">
        <v>9</v>
      </c>
      <c r="L128" s="257">
        <v>9</v>
      </c>
      <c r="M128" s="258"/>
      <c r="N128" s="258"/>
      <c r="O128" s="259">
        <v>9</v>
      </c>
      <c r="P128" s="260"/>
    </row>
    <row r="129" spans="1:16" s="7" customFormat="1" ht="280.5" customHeight="1" x14ac:dyDescent="0.3">
      <c r="A129" s="119"/>
      <c r="B129" s="120"/>
      <c r="C129" s="25" t="s">
        <v>105</v>
      </c>
      <c r="D129" s="24" t="s">
        <v>357</v>
      </c>
      <c r="E129" s="107" t="s">
        <v>358</v>
      </c>
      <c r="F129" s="80" t="s">
        <v>238</v>
      </c>
      <c r="G129" s="86"/>
      <c r="H129" s="255">
        <v>0</v>
      </c>
      <c r="I129" s="256">
        <v>0</v>
      </c>
      <c r="J129" s="256">
        <v>0</v>
      </c>
      <c r="K129" s="256">
        <v>112</v>
      </c>
      <c r="L129" s="257">
        <v>112</v>
      </c>
      <c r="M129" s="258"/>
      <c r="N129" s="258"/>
      <c r="O129" s="259">
        <v>112</v>
      </c>
      <c r="P129" s="260"/>
    </row>
    <row r="130" spans="1:16" s="7" customFormat="1" ht="246.75" customHeight="1" x14ac:dyDescent="0.3">
      <c r="A130" s="119"/>
      <c r="B130" s="120"/>
      <c r="C130" s="25" t="s">
        <v>105</v>
      </c>
      <c r="D130" s="24" t="s">
        <v>359</v>
      </c>
      <c r="E130" s="107" t="s">
        <v>360</v>
      </c>
      <c r="F130" s="80" t="s">
        <v>238</v>
      </c>
      <c r="G130" s="86"/>
      <c r="H130" s="255">
        <v>0</v>
      </c>
      <c r="I130" s="256">
        <v>0</v>
      </c>
      <c r="J130" s="256">
        <v>0</v>
      </c>
      <c r="K130" s="256">
        <v>95</v>
      </c>
      <c r="L130" s="257">
        <v>95</v>
      </c>
      <c r="M130" s="258"/>
      <c r="N130" s="258"/>
      <c r="O130" s="259">
        <v>95</v>
      </c>
      <c r="P130" s="260"/>
    </row>
    <row r="131" spans="1:16" s="7" customFormat="1" ht="246.75" customHeight="1" x14ac:dyDescent="0.3">
      <c r="A131" s="119"/>
      <c r="B131" s="120"/>
      <c r="C131" s="25" t="s">
        <v>105</v>
      </c>
      <c r="D131" s="24" t="s">
        <v>361</v>
      </c>
      <c r="E131" s="107" t="s">
        <v>362</v>
      </c>
      <c r="F131" s="80" t="s">
        <v>238</v>
      </c>
      <c r="G131" s="86"/>
      <c r="H131" s="255">
        <v>0</v>
      </c>
      <c r="I131" s="256">
        <v>0</v>
      </c>
      <c r="J131" s="256">
        <v>0</v>
      </c>
      <c r="K131" s="256">
        <v>965</v>
      </c>
      <c r="L131" s="257">
        <v>965</v>
      </c>
      <c r="M131" s="258"/>
      <c r="N131" s="258"/>
      <c r="O131" s="259">
        <v>965</v>
      </c>
      <c r="P131" s="260"/>
    </row>
    <row r="132" spans="1:16" s="7" customFormat="1" ht="215.25" customHeight="1" x14ac:dyDescent="0.3">
      <c r="A132" s="121"/>
      <c r="B132" s="122"/>
      <c r="C132" s="25" t="s">
        <v>105</v>
      </c>
      <c r="D132" s="24" t="s">
        <v>354</v>
      </c>
      <c r="E132" s="107" t="s">
        <v>363</v>
      </c>
      <c r="F132" s="80" t="s">
        <v>238</v>
      </c>
      <c r="G132" s="86"/>
      <c r="H132" s="255">
        <v>0</v>
      </c>
      <c r="I132" s="256">
        <v>0</v>
      </c>
      <c r="J132" s="256">
        <v>0</v>
      </c>
      <c r="K132" s="256">
        <v>100</v>
      </c>
      <c r="L132" s="257">
        <v>100</v>
      </c>
      <c r="M132" s="258"/>
      <c r="N132" s="258"/>
      <c r="O132" s="259">
        <v>100</v>
      </c>
      <c r="P132" s="260"/>
    </row>
    <row r="133" spans="1:16" s="7" customFormat="1" ht="246.75" customHeight="1" x14ac:dyDescent="0.3">
      <c r="A133" s="119"/>
      <c r="B133" s="120"/>
      <c r="C133" s="25" t="s">
        <v>105</v>
      </c>
      <c r="D133" s="24" t="s">
        <v>364</v>
      </c>
      <c r="E133" s="107" t="s">
        <v>360</v>
      </c>
      <c r="F133" s="80" t="s">
        <v>79</v>
      </c>
      <c r="G133" s="86"/>
      <c r="H133" s="255">
        <v>0</v>
      </c>
      <c r="I133" s="256">
        <v>0</v>
      </c>
      <c r="J133" s="256">
        <v>0</v>
      </c>
      <c r="K133" s="256">
        <v>1</v>
      </c>
      <c r="L133" s="257">
        <v>1</v>
      </c>
      <c r="M133" s="258"/>
      <c r="N133" s="258"/>
      <c r="O133" s="259">
        <v>1</v>
      </c>
      <c r="P133" s="260"/>
    </row>
    <row r="134" spans="1:16" s="7" customFormat="1" ht="215.25" customHeight="1" x14ac:dyDescent="0.3">
      <c r="A134" s="119"/>
      <c r="B134" s="120"/>
      <c r="C134" s="25" t="s">
        <v>105</v>
      </c>
      <c r="D134" s="24" t="s">
        <v>367</v>
      </c>
      <c r="E134" s="107" t="s">
        <v>363</v>
      </c>
      <c r="F134" s="80" t="s">
        <v>79</v>
      </c>
      <c r="G134" s="86"/>
      <c r="H134" s="255">
        <v>0</v>
      </c>
      <c r="I134" s="256">
        <v>0</v>
      </c>
      <c r="J134" s="256">
        <v>0</v>
      </c>
      <c r="K134" s="256">
        <v>30</v>
      </c>
      <c r="L134" s="257">
        <v>30</v>
      </c>
      <c r="M134" s="258"/>
      <c r="N134" s="258"/>
      <c r="O134" s="259">
        <v>30</v>
      </c>
      <c r="P134" s="260"/>
    </row>
    <row r="135" spans="1:16" s="7" customFormat="1" ht="246.75" customHeight="1" x14ac:dyDescent="0.3">
      <c r="A135" s="119"/>
      <c r="B135" s="120"/>
      <c r="C135" s="25" t="s">
        <v>105</v>
      </c>
      <c r="D135" s="24" t="s">
        <v>366</v>
      </c>
      <c r="E135" s="107" t="s">
        <v>360</v>
      </c>
      <c r="F135" s="80" t="s">
        <v>241</v>
      </c>
      <c r="G135" s="86"/>
      <c r="H135" s="255">
        <v>0</v>
      </c>
      <c r="I135" s="256">
        <v>1.75</v>
      </c>
      <c r="J135" s="256">
        <v>2</v>
      </c>
      <c r="K135" s="256">
        <v>2</v>
      </c>
      <c r="L135" s="257">
        <v>2</v>
      </c>
      <c r="M135" s="258"/>
      <c r="N135" s="258"/>
      <c r="O135" s="259">
        <v>2</v>
      </c>
      <c r="P135" s="260"/>
    </row>
    <row r="136" spans="1:16" s="7" customFormat="1" ht="215.25" customHeight="1" x14ac:dyDescent="0.3">
      <c r="A136" s="123"/>
      <c r="B136" s="124"/>
      <c r="C136" s="25" t="s">
        <v>105</v>
      </c>
      <c r="D136" s="24" t="s">
        <v>365</v>
      </c>
      <c r="E136" s="107" t="s">
        <v>363</v>
      </c>
      <c r="F136" s="80" t="s">
        <v>241</v>
      </c>
      <c r="G136" s="86"/>
      <c r="H136" s="255">
        <v>0</v>
      </c>
      <c r="I136" s="256">
        <v>26.71</v>
      </c>
      <c r="J136" s="256">
        <v>60</v>
      </c>
      <c r="K136" s="256">
        <v>60</v>
      </c>
      <c r="L136" s="257">
        <v>60</v>
      </c>
      <c r="M136" s="258"/>
      <c r="N136" s="258"/>
      <c r="O136" s="259">
        <v>60</v>
      </c>
      <c r="P136" s="260"/>
    </row>
    <row r="137" spans="1:16" s="7" customFormat="1" ht="216.75" customHeight="1" x14ac:dyDescent="0.3">
      <c r="A137" s="123"/>
      <c r="B137" s="124"/>
      <c r="C137" s="25" t="s">
        <v>105</v>
      </c>
      <c r="D137" s="24" t="s">
        <v>379</v>
      </c>
      <c r="E137" s="107" t="s">
        <v>248</v>
      </c>
      <c r="F137" s="80" t="s">
        <v>380</v>
      </c>
      <c r="G137" s="86"/>
      <c r="H137" s="255">
        <v>0</v>
      </c>
      <c r="I137" s="256">
        <v>5.6</v>
      </c>
      <c r="J137" s="256">
        <v>5.6</v>
      </c>
      <c r="K137" s="256">
        <v>0</v>
      </c>
      <c r="L137" s="257">
        <v>0</v>
      </c>
      <c r="M137" s="258"/>
      <c r="N137" s="258"/>
      <c r="O137" s="259">
        <v>0</v>
      </c>
      <c r="P137" s="260"/>
    </row>
    <row r="138" spans="1:16" s="7" customFormat="1" ht="311.25" customHeight="1" x14ac:dyDescent="0.3">
      <c r="A138" s="123"/>
      <c r="B138" s="124"/>
      <c r="C138" s="25" t="s">
        <v>105</v>
      </c>
      <c r="D138" s="24" t="s">
        <v>371</v>
      </c>
      <c r="E138" s="107" t="s">
        <v>372</v>
      </c>
      <c r="F138" s="80" t="s">
        <v>373</v>
      </c>
      <c r="G138" s="86"/>
      <c r="H138" s="255">
        <v>50</v>
      </c>
      <c r="I138" s="256">
        <v>0</v>
      </c>
      <c r="J138" s="256">
        <v>50</v>
      </c>
      <c r="K138" s="256">
        <v>50</v>
      </c>
      <c r="L138" s="257">
        <v>50</v>
      </c>
      <c r="M138" s="258"/>
      <c r="N138" s="258"/>
      <c r="O138" s="259">
        <v>50</v>
      </c>
      <c r="P138" s="260"/>
    </row>
    <row r="139" spans="1:16" s="7" customFormat="1" ht="98.25" customHeight="1" x14ac:dyDescent="0.3">
      <c r="A139" s="53"/>
      <c r="B139" s="54"/>
      <c r="C139" s="25" t="s">
        <v>105</v>
      </c>
      <c r="D139" s="24" t="s">
        <v>227</v>
      </c>
      <c r="E139" s="107" t="s">
        <v>228</v>
      </c>
      <c r="F139" s="80" t="s">
        <v>79</v>
      </c>
      <c r="G139" s="86"/>
      <c r="H139" s="255">
        <v>300</v>
      </c>
      <c r="I139" s="256">
        <v>392.12</v>
      </c>
      <c r="J139" s="256">
        <v>536</v>
      </c>
      <c r="K139" s="256">
        <v>500</v>
      </c>
      <c r="L139" s="257">
        <v>498</v>
      </c>
      <c r="M139" s="258"/>
      <c r="N139" s="258"/>
      <c r="O139" s="259">
        <v>498</v>
      </c>
      <c r="P139" s="260"/>
    </row>
    <row r="140" spans="1:16" s="7" customFormat="1" ht="197.25" customHeight="1" x14ac:dyDescent="0.3">
      <c r="A140" s="60"/>
      <c r="B140" s="61"/>
      <c r="C140" s="25" t="s">
        <v>105</v>
      </c>
      <c r="D140" s="24" t="s">
        <v>249</v>
      </c>
      <c r="E140" s="107" t="s">
        <v>250</v>
      </c>
      <c r="F140" s="80" t="s">
        <v>68</v>
      </c>
      <c r="G140" s="86"/>
      <c r="H140" s="255">
        <v>0</v>
      </c>
      <c r="I140" s="256">
        <v>191.2</v>
      </c>
      <c r="J140" s="256">
        <v>191.2</v>
      </c>
      <c r="K140" s="256">
        <v>0</v>
      </c>
      <c r="L140" s="257">
        <v>0</v>
      </c>
      <c r="M140" s="258"/>
      <c r="N140" s="258"/>
      <c r="O140" s="259">
        <v>0</v>
      </c>
      <c r="P140" s="260"/>
    </row>
    <row r="141" spans="1:16" s="7" customFormat="1" ht="113.25" customHeight="1" x14ac:dyDescent="0.3">
      <c r="A141" s="60"/>
      <c r="B141" s="61"/>
      <c r="C141" s="25" t="s">
        <v>105</v>
      </c>
      <c r="D141" s="24" t="s">
        <v>251</v>
      </c>
      <c r="E141" s="107" t="s">
        <v>252</v>
      </c>
      <c r="F141" s="80" t="s">
        <v>112</v>
      </c>
      <c r="G141" s="86"/>
      <c r="H141" s="255">
        <v>10</v>
      </c>
      <c r="I141" s="256">
        <v>18.05</v>
      </c>
      <c r="J141" s="256">
        <v>18.100000000000001</v>
      </c>
      <c r="K141" s="256">
        <v>10</v>
      </c>
      <c r="L141" s="257">
        <v>10</v>
      </c>
      <c r="M141" s="258"/>
      <c r="N141" s="258"/>
      <c r="O141" s="259">
        <v>10</v>
      </c>
      <c r="P141" s="260"/>
    </row>
    <row r="142" spans="1:16" s="7" customFormat="1" ht="99.75" customHeight="1" x14ac:dyDescent="0.3">
      <c r="A142" s="121"/>
      <c r="B142" s="122"/>
      <c r="C142" s="25" t="s">
        <v>105</v>
      </c>
      <c r="D142" s="24" t="s">
        <v>369</v>
      </c>
      <c r="E142" s="107" t="s">
        <v>252</v>
      </c>
      <c r="F142" s="80" t="s">
        <v>370</v>
      </c>
      <c r="G142" s="86"/>
      <c r="H142" s="255">
        <v>0</v>
      </c>
      <c r="I142" s="256">
        <v>11.83</v>
      </c>
      <c r="J142" s="256">
        <v>11.83</v>
      </c>
      <c r="K142" s="256">
        <v>0</v>
      </c>
      <c r="L142" s="257">
        <v>0</v>
      </c>
      <c r="M142" s="258"/>
      <c r="N142" s="258"/>
      <c r="O142" s="259">
        <v>0</v>
      </c>
      <c r="P142" s="260"/>
    </row>
    <row r="143" spans="1:16" s="7" customFormat="1" ht="130.5" customHeight="1" x14ac:dyDescent="0.25">
      <c r="A143" s="138"/>
      <c r="B143" s="139"/>
      <c r="C143" s="25" t="s">
        <v>105</v>
      </c>
      <c r="D143" s="24" t="s">
        <v>229</v>
      </c>
      <c r="E143" s="31" t="s">
        <v>224</v>
      </c>
      <c r="F143" s="80" t="s">
        <v>79</v>
      </c>
      <c r="G143" s="86"/>
      <c r="H143" s="225">
        <v>0</v>
      </c>
      <c r="I143" s="226">
        <v>30.13</v>
      </c>
      <c r="J143" s="226">
        <v>30.1</v>
      </c>
      <c r="K143" s="229">
        <v>0</v>
      </c>
      <c r="L143" s="227">
        <v>0</v>
      </c>
      <c r="M143" s="227"/>
      <c r="N143" s="227"/>
      <c r="O143" s="227">
        <v>0</v>
      </c>
      <c r="P143" s="228"/>
    </row>
    <row r="144" spans="1:16" s="7" customFormat="1" ht="130.5" customHeight="1" x14ac:dyDescent="0.25">
      <c r="A144" s="138"/>
      <c r="B144" s="139"/>
      <c r="C144" s="25" t="s">
        <v>105</v>
      </c>
      <c r="D144" s="24" t="s">
        <v>230</v>
      </c>
      <c r="E144" s="31" t="s">
        <v>224</v>
      </c>
      <c r="F144" s="48" t="s">
        <v>68</v>
      </c>
      <c r="G144" s="86"/>
      <c r="H144" s="225">
        <v>0</v>
      </c>
      <c r="I144" s="226">
        <v>5</v>
      </c>
      <c r="J144" s="226">
        <v>5</v>
      </c>
      <c r="K144" s="229">
        <v>0</v>
      </c>
      <c r="L144" s="227">
        <v>0</v>
      </c>
      <c r="M144" s="227"/>
      <c r="N144" s="227"/>
      <c r="O144" s="227">
        <v>0</v>
      </c>
      <c r="P144" s="228"/>
    </row>
    <row r="145" spans="1:16" s="7" customFormat="1" ht="130.5" customHeight="1" x14ac:dyDescent="0.25">
      <c r="A145" s="51"/>
      <c r="B145" s="52"/>
      <c r="C145" s="25" t="s">
        <v>105</v>
      </c>
      <c r="D145" s="24" t="s">
        <v>231</v>
      </c>
      <c r="E145" s="31" t="s">
        <v>224</v>
      </c>
      <c r="F145" s="48" t="s">
        <v>68</v>
      </c>
      <c r="G145" s="86"/>
      <c r="H145" s="225">
        <v>6250</v>
      </c>
      <c r="I145" s="226">
        <v>6259.14</v>
      </c>
      <c r="J145" s="226">
        <v>6259.14</v>
      </c>
      <c r="K145" s="229">
        <v>0</v>
      </c>
      <c r="L145" s="236">
        <v>0</v>
      </c>
      <c r="M145" s="266"/>
      <c r="N145" s="267"/>
      <c r="O145" s="236">
        <v>0</v>
      </c>
      <c r="P145" s="268"/>
    </row>
    <row r="146" spans="1:16" s="7" customFormat="1" ht="127.5" customHeight="1" x14ac:dyDescent="0.25">
      <c r="A146" s="51"/>
      <c r="B146" s="52"/>
      <c r="C146" s="25" t="s">
        <v>105</v>
      </c>
      <c r="D146" s="24" t="s">
        <v>232</v>
      </c>
      <c r="E146" s="108" t="s">
        <v>224</v>
      </c>
      <c r="F146" s="276" t="s">
        <v>169</v>
      </c>
      <c r="G146" s="86"/>
      <c r="H146" s="225">
        <v>0</v>
      </c>
      <c r="I146" s="226">
        <v>-6.6</v>
      </c>
      <c r="J146" s="226">
        <v>0</v>
      </c>
      <c r="K146" s="229">
        <v>0</v>
      </c>
      <c r="L146" s="236">
        <v>0</v>
      </c>
      <c r="M146" s="266"/>
      <c r="N146" s="267"/>
      <c r="O146" s="236">
        <v>0</v>
      </c>
      <c r="P146" s="268"/>
    </row>
    <row r="147" spans="1:16" s="7" customFormat="1" ht="127.5" customHeight="1" x14ac:dyDescent="0.25">
      <c r="A147" s="51"/>
      <c r="B147" s="52"/>
      <c r="C147" s="25" t="s">
        <v>105</v>
      </c>
      <c r="D147" s="24" t="s">
        <v>236</v>
      </c>
      <c r="E147" s="108" t="s">
        <v>224</v>
      </c>
      <c r="F147" s="276" t="s">
        <v>168</v>
      </c>
      <c r="G147" s="86"/>
      <c r="H147" s="225">
        <v>0</v>
      </c>
      <c r="I147" s="226">
        <v>70.099999999999994</v>
      </c>
      <c r="J147" s="226">
        <v>70.099999999999994</v>
      </c>
      <c r="K147" s="229">
        <v>0</v>
      </c>
      <c r="L147" s="236">
        <v>0</v>
      </c>
      <c r="M147" s="266"/>
      <c r="N147" s="267"/>
      <c r="O147" s="236">
        <v>0</v>
      </c>
      <c r="P147" s="268"/>
    </row>
    <row r="148" spans="1:16" s="7" customFormat="1" ht="127.5" customHeight="1" x14ac:dyDescent="0.25">
      <c r="A148" s="55"/>
      <c r="B148" s="56"/>
      <c r="C148" s="25" t="s">
        <v>105</v>
      </c>
      <c r="D148" s="24" t="s">
        <v>233</v>
      </c>
      <c r="E148" s="108" t="s">
        <v>224</v>
      </c>
      <c r="F148" s="276" t="s">
        <v>368</v>
      </c>
      <c r="G148" s="86"/>
      <c r="H148" s="225">
        <v>0</v>
      </c>
      <c r="I148" s="226">
        <v>22.93</v>
      </c>
      <c r="J148" s="226">
        <v>22.9</v>
      </c>
      <c r="K148" s="229">
        <v>0</v>
      </c>
      <c r="L148" s="236">
        <v>0</v>
      </c>
      <c r="M148" s="266"/>
      <c r="N148" s="267"/>
      <c r="O148" s="236">
        <v>0</v>
      </c>
      <c r="P148" s="268"/>
    </row>
    <row r="149" spans="1:16" s="7" customFormat="1" ht="127.5" customHeight="1" x14ac:dyDescent="0.25">
      <c r="A149" s="51"/>
      <c r="B149" s="52"/>
      <c r="C149" s="25" t="s">
        <v>105</v>
      </c>
      <c r="D149" s="24" t="s">
        <v>222</v>
      </c>
      <c r="E149" s="108" t="s">
        <v>224</v>
      </c>
      <c r="F149" s="276" t="s">
        <v>167</v>
      </c>
      <c r="G149" s="86"/>
      <c r="H149" s="225">
        <v>0</v>
      </c>
      <c r="I149" s="226">
        <v>1.93</v>
      </c>
      <c r="J149" s="226">
        <v>1.9</v>
      </c>
      <c r="K149" s="229">
        <v>0</v>
      </c>
      <c r="L149" s="236">
        <v>0</v>
      </c>
      <c r="M149" s="266"/>
      <c r="N149" s="267"/>
      <c r="O149" s="236">
        <v>0</v>
      </c>
      <c r="P149" s="268"/>
    </row>
    <row r="150" spans="1:16" s="7" customFormat="1" ht="134.25" customHeight="1" x14ac:dyDescent="0.25">
      <c r="A150" s="138"/>
      <c r="B150" s="139"/>
      <c r="C150" s="25" t="s">
        <v>105</v>
      </c>
      <c r="D150" s="24" t="s">
        <v>225</v>
      </c>
      <c r="E150" s="108" t="s">
        <v>224</v>
      </c>
      <c r="F150" s="22" t="s">
        <v>226</v>
      </c>
      <c r="G150" s="86"/>
      <c r="H150" s="225">
        <v>0</v>
      </c>
      <c r="I150" s="226">
        <v>106.53</v>
      </c>
      <c r="J150" s="250">
        <v>106.5</v>
      </c>
      <c r="K150" s="229">
        <v>0</v>
      </c>
      <c r="L150" s="227">
        <v>0</v>
      </c>
      <c r="M150" s="227"/>
      <c r="N150" s="227"/>
      <c r="O150" s="227">
        <v>0</v>
      </c>
      <c r="P150" s="228"/>
    </row>
    <row r="151" spans="1:16" s="7" customFormat="1" ht="129" customHeight="1" x14ac:dyDescent="0.25">
      <c r="A151" s="138"/>
      <c r="B151" s="139"/>
      <c r="C151" s="25" t="s">
        <v>105</v>
      </c>
      <c r="D151" s="24" t="s">
        <v>234</v>
      </c>
      <c r="E151" s="108" t="s">
        <v>224</v>
      </c>
      <c r="F151" s="22" t="s">
        <v>111</v>
      </c>
      <c r="G151" s="86"/>
      <c r="H151" s="225">
        <v>0</v>
      </c>
      <c r="I151" s="226">
        <v>38.69</v>
      </c>
      <c r="J151" s="250">
        <v>38.700000000000003</v>
      </c>
      <c r="K151" s="229">
        <v>0</v>
      </c>
      <c r="L151" s="227">
        <v>0</v>
      </c>
      <c r="M151" s="227"/>
      <c r="N151" s="227"/>
      <c r="O151" s="227">
        <v>0</v>
      </c>
      <c r="P151" s="228"/>
    </row>
    <row r="152" spans="1:16" s="7" customFormat="1" ht="130.5" customHeight="1" x14ac:dyDescent="0.25">
      <c r="A152" s="138"/>
      <c r="B152" s="139"/>
      <c r="C152" s="25" t="s">
        <v>105</v>
      </c>
      <c r="D152" s="24" t="s">
        <v>235</v>
      </c>
      <c r="E152" s="108" t="s">
        <v>224</v>
      </c>
      <c r="F152" s="22" t="s">
        <v>113</v>
      </c>
      <c r="G152" s="86"/>
      <c r="H152" s="225">
        <v>0</v>
      </c>
      <c r="I152" s="226">
        <v>1.26</v>
      </c>
      <c r="J152" s="250">
        <v>1.3</v>
      </c>
      <c r="K152" s="229">
        <v>0</v>
      </c>
      <c r="L152" s="227">
        <v>0</v>
      </c>
      <c r="M152" s="227"/>
      <c r="N152" s="227"/>
      <c r="O152" s="227">
        <v>0</v>
      </c>
      <c r="P152" s="228"/>
    </row>
    <row r="153" spans="1:16" s="7" customFormat="1" ht="143.25" customHeight="1" x14ac:dyDescent="0.25">
      <c r="A153" s="138"/>
      <c r="B153" s="139"/>
      <c r="C153" s="25" t="s">
        <v>105</v>
      </c>
      <c r="D153" s="24" t="s">
        <v>253</v>
      </c>
      <c r="E153" s="108" t="s">
        <v>223</v>
      </c>
      <c r="F153" s="22" t="s">
        <v>167</v>
      </c>
      <c r="G153" s="86"/>
      <c r="H153" s="225">
        <v>246</v>
      </c>
      <c r="I153" s="226">
        <v>-78.42</v>
      </c>
      <c r="J153" s="250">
        <v>0</v>
      </c>
      <c r="K153" s="229">
        <v>25</v>
      </c>
      <c r="L153" s="227">
        <v>25</v>
      </c>
      <c r="M153" s="227"/>
      <c r="N153" s="227"/>
      <c r="O153" s="227">
        <v>25</v>
      </c>
      <c r="P153" s="228"/>
    </row>
    <row r="154" spans="1:16" s="7" customFormat="1" ht="57.75" customHeight="1" x14ac:dyDescent="0.3">
      <c r="A154" s="153"/>
      <c r="B154" s="154"/>
      <c r="C154" s="33" t="s">
        <v>117</v>
      </c>
      <c r="D154" s="24" t="s">
        <v>118</v>
      </c>
      <c r="E154" s="106" t="s">
        <v>117</v>
      </c>
      <c r="F154" s="81"/>
      <c r="G154" s="86"/>
      <c r="H154" s="247">
        <f>SUM(H155:H157)</f>
        <v>16723.88</v>
      </c>
      <c r="I154" s="71">
        <f>SUM(I155:I157)</f>
        <v>11170.81</v>
      </c>
      <c r="J154" s="71">
        <f>SUM(J155:J157)</f>
        <v>16723.88</v>
      </c>
      <c r="K154" s="129">
        <f>K155+K156</f>
        <v>11082</v>
      </c>
      <c r="L154" s="147">
        <f>L155+L156</f>
        <v>12082</v>
      </c>
      <c r="M154" s="157"/>
      <c r="N154" s="157"/>
      <c r="O154" s="147">
        <f>O155+O156</f>
        <v>12082</v>
      </c>
      <c r="P154" s="148"/>
    </row>
    <row r="155" spans="1:16" s="7" customFormat="1" ht="57.75" customHeight="1" x14ac:dyDescent="0.25">
      <c r="A155" s="138"/>
      <c r="B155" s="139"/>
      <c r="C155" s="23" t="s">
        <v>115</v>
      </c>
      <c r="D155" s="26" t="s">
        <v>116</v>
      </c>
      <c r="E155" s="109" t="s">
        <v>115</v>
      </c>
      <c r="F155" s="82" t="s">
        <v>79</v>
      </c>
      <c r="G155" s="86"/>
      <c r="H155" s="225">
        <v>101</v>
      </c>
      <c r="I155" s="226">
        <v>60.23</v>
      </c>
      <c r="J155" s="226">
        <v>143</v>
      </c>
      <c r="K155" s="229">
        <v>82</v>
      </c>
      <c r="L155" s="227">
        <v>82</v>
      </c>
      <c r="M155" s="231"/>
      <c r="N155" s="231"/>
      <c r="O155" s="227">
        <v>82</v>
      </c>
      <c r="P155" s="230"/>
    </row>
    <row r="156" spans="1:16" s="7" customFormat="1" ht="62.25" customHeight="1" x14ac:dyDescent="0.25">
      <c r="A156" s="138"/>
      <c r="B156" s="139"/>
      <c r="C156" s="25" t="s">
        <v>115</v>
      </c>
      <c r="D156" s="24" t="s">
        <v>119</v>
      </c>
      <c r="E156" s="110" t="s">
        <v>115</v>
      </c>
      <c r="F156" s="76" t="s">
        <v>34</v>
      </c>
      <c r="G156" s="86"/>
      <c r="H156" s="225">
        <v>12835</v>
      </c>
      <c r="I156" s="226">
        <v>7322.7</v>
      </c>
      <c r="J156" s="226">
        <v>12793</v>
      </c>
      <c r="K156" s="229">
        <v>11000</v>
      </c>
      <c r="L156" s="227">
        <v>12000</v>
      </c>
      <c r="M156" s="231"/>
      <c r="N156" s="231"/>
      <c r="O156" s="227">
        <v>12000</v>
      </c>
      <c r="P156" s="230"/>
    </row>
    <row r="157" spans="1:16" s="7" customFormat="1" ht="62.25" customHeight="1" x14ac:dyDescent="0.25">
      <c r="A157" s="138"/>
      <c r="B157" s="139"/>
      <c r="C157" s="25" t="s">
        <v>115</v>
      </c>
      <c r="D157" s="24" t="s">
        <v>381</v>
      </c>
      <c r="E157" s="110" t="s">
        <v>382</v>
      </c>
      <c r="F157" s="76" t="s">
        <v>68</v>
      </c>
      <c r="G157" s="86"/>
      <c r="H157" s="225">
        <v>3787.88</v>
      </c>
      <c r="I157" s="226">
        <v>3787.88</v>
      </c>
      <c r="J157" s="226">
        <v>3787.88</v>
      </c>
      <c r="K157" s="229">
        <v>0</v>
      </c>
      <c r="L157" s="227">
        <v>0</v>
      </c>
      <c r="M157" s="231"/>
      <c r="N157" s="231"/>
      <c r="O157" s="227">
        <v>0</v>
      </c>
      <c r="P157" s="230"/>
    </row>
    <row r="158" spans="1:16" s="7" customFormat="1" ht="39.75" customHeight="1" x14ac:dyDescent="0.3">
      <c r="A158" s="155"/>
      <c r="B158" s="156"/>
      <c r="C158" s="37" t="s">
        <v>114</v>
      </c>
      <c r="D158" s="42"/>
      <c r="E158" s="111" t="s">
        <v>114</v>
      </c>
      <c r="F158" s="82"/>
      <c r="G158" s="86"/>
      <c r="H158" s="90">
        <f>H22+H52</f>
        <v>988287.26</v>
      </c>
      <c r="I158" s="71">
        <f>I22+I52</f>
        <v>520184.90599999996</v>
      </c>
      <c r="J158" s="71">
        <f>J22+J52</f>
        <v>798988.88000000012</v>
      </c>
      <c r="K158" s="129">
        <f>K22+K52</f>
        <v>796106.5</v>
      </c>
      <c r="L158" s="147">
        <f>L22+L52</f>
        <v>839896.42999999993</v>
      </c>
      <c r="M158" s="157"/>
      <c r="N158" s="157"/>
      <c r="O158" s="147">
        <f>O22+O52</f>
        <v>874660.23999999987</v>
      </c>
      <c r="P158" s="148"/>
    </row>
    <row r="159" spans="1:16" s="7" customFormat="1" ht="57.75" customHeight="1" x14ac:dyDescent="0.3">
      <c r="A159" s="153"/>
      <c r="B159" s="154"/>
      <c r="C159" s="27" t="s">
        <v>120</v>
      </c>
      <c r="D159" s="35" t="s">
        <v>121</v>
      </c>
      <c r="E159" s="69" t="s">
        <v>120</v>
      </c>
      <c r="F159" s="82"/>
      <c r="G159" s="86"/>
      <c r="H159" s="90">
        <f>H160+H219</f>
        <v>1514926.6699999997</v>
      </c>
      <c r="I159" s="71">
        <f>I160+I219</f>
        <v>945393.33000000007</v>
      </c>
      <c r="J159" s="71">
        <f>J160+J219</f>
        <v>1514926.68</v>
      </c>
      <c r="K159" s="129">
        <f>K160+K219</f>
        <v>1000218.19</v>
      </c>
      <c r="L159" s="147">
        <f>L160+L219</f>
        <v>980343.55500000017</v>
      </c>
      <c r="M159" s="157"/>
      <c r="N159" s="157"/>
      <c r="O159" s="147">
        <f>O160+O219</f>
        <v>856376.3600000001</v>
      </c>
      <c r="P159" s="148"/>
    </row>
    <row r="160" spans="1:16" s="7" customFormat="1" ht="129.75" customHeight="1" x14ac:dyDescent="0.3">
      <c r="A160" s="153"/>
      <c r="B160" s="154"/>
      <c r="C160" s="27" t="s">
        <v>122</v>
      </c>
      <c r="D160" s="35" t="s">
        <v>123</v>
      </c>
      <c r="E160" s="69" t="s">
        <v>122</v>
      </c>
      <c r="F160" s="82"/>
      <c r="G160" s="86"/>
      <c r="H160" s="90">
        <f>H161+H164+H192+H216</f>
        <v>1514929.3599999996</v>
      </c>
      <c r="I160" s="71">
        <f>I161+I164+I192+I216</f>
        <v>945396.02</v>
      </c>
      <c r="J160" s="71">
        <f>J161+J164+J192+J216</f>
        <v>1514929.3699999999</v>
      </c>
      <c r="K160" s="71">
        <f>K161+K164+K192+K216</f>
        <v>1000218.19</v>
      </c>
      <c r="L160" s="147">
        <f>L161+L164+L192</f>
        <v>980343.55500000017</v>
      </c>
      <c r="M160" s="147"/>
      <c r="N160" s="147"/>
      <c r="O160" s="147">
        <f>O161+O164+O192</f>
        <v>856376.3600000001</v>
      </c>
      <c r="P160" s="148"/>
    </row>
    <row r="161" spans="1:16" s="7" customFormat="1" ht="84.75" customHeight="1" x14ac:dyDescent="0.3">
      <c r="A161" s="155"/>
      <c r="B161" s="156"/>
      <c r="C161" s="23" t="s">
        <v>124</v>
      </c>
      <c r="D161" s="26" t="s">
        <v>209</v>
      </c>
      <c r="E161" s="109" t="s">
        <v>124</v>
      </c>
      <c r="F161" s="82" t="s">
        <v>112</v>
      </c>
      <c r="G161" s="86"/>
      <c r="H161" s="90">
        <f>H163+H162</f>
        <v>57943</v>
      </c>
      <c r="I161" s="71">
        <f>I162+I163</f>
        <v>45845.3</v>
      </c>
      <c r="J161" s="71">
        <f>J162+J163</f>
        <v>57943</v>
      </c>
      <c r="K161" s="129">
        <f>K162+K163</f>
        <v>64330.8</v>
      </c>
      <c r="L161" s="147">
        <f>L162+L163</f>
        <v>40150.800000000003</v>
      </c>
      <c r="M161" s="157"/>
      <c r="N161" s="157"/>
      <c r="O161" s="147">
        <f>O162+O163</f>
        <v>35174</v>
      </c>
      <c r="P161" s="148"/>
    </row>
    <row r="162" spans="1:16" s="7" customFormat="1" ht="84.75" customHeight="1" x14ac:dyDescent="0.3">
      <c r="A162" s="138"/>
      <c r="B162" s="139"/>
      <c r="C162" s="23" t="s">
        <v>125</v>
      </c>
      <c r="D162" s="26" t="s">
        <v>184</v>
      </c>
      <c r="E162" s="109" t="s">
        <v>125</v>
      </c>
      <c r="F162" s="82" t="s">
        <v>112</v>
      </c>
      <c r="G162" s="86"/>
      <c r="H162" s="255">
        <v>48392</v>
      </c>
      <c r="I162" s="256">
        <v>36294.300000000003</v>
      </c>
      <c r="J162" s="256">
        <v>48392</v>
      </c>
      <c r="K162" s="128">
        <v>64330.8</v>
      </c>
      <c r="L162" s="227">
        <v>40150.800000000003</v>
      </c>
      <c r="M162" s="231"/>
      <c r="N162" s="231"/>
      <c r="O162" s="227">
        <v>35174</v>
      </c>
      <c r="P162" s="230"/>
    </row>
    <row r="163" spans="1:16" s="7" customFormat="1" ht="102" customHeight="1" x14ac:dyDescent="0.3">
      <c r="A163" s="138"/>
      <c r="B163" s="139"/>
      <c r="C163" s="23" t="s">
        <v>183</v>
      </c>
      <c r="D163" s="26" t="s">
        <v>185</v>
      </c>
      <c r="E163" s="109" t="s">
        <v>183</v>
      </c>
      <c r="F163" s="82" t="s">
        <v>112</v>
      </c>
      <c r="G163" s="86"/>
      <c r="H163" s="255">
        <v>9551</v>
      </c>
      <c r="I163" s="256">
        <v>9551</v>
      </c>
      <c r="J163" s="256">
        <v>9551</v>
      </c>
      <c r="K163" s="128">
        <v>0</v>
      </c>
      <c r="L163" s="227">
        <v>0</v>
      </c>
      <c r="M163" s="231"/>
      <c r="N163" s="231"/>
      <c r="O163" s="227">
        <v>0</v>
      </c>
      <c r="P163" s="230"/>
    </row>
    <row r="164" spans="1:16" s="7" customFormat="1" ht="132.75" customHeight="1" x14ac:dyDescent="0.3">
      <c r="A164" s="140"/>
      <c r="B164" s="141"/>
      <c r="C164" s="27" t="s">
        <v>134</v>
      </c>
      <c r="D164" s="26" t="s">
        <v>186</v>
      </c>
      <c r="E164" s="69" t="s">
        <v>134</v>
      </c>
      <c r="F164" s="82"/>
      <c r="G164" s="86"/>
      <c r="H164" s="247">
        <f>SUM(H165:H174)</f>
        <v>674747.15999999992</v>
      </c>
      <c r="I164" s="269">
        <f>SUM(I165:I174)</f>
        <v>311611.53999999998</v>
      </c>
      <c r="J164" s="71">
        <f>SUM(J165:J174)</f>
        <v>674747.16999999993</v>
      </c>
      <c r="K164" s="246">
        <f>SUM(K165:K174)</f>
        <v>135522.72999999998</v>
      </c>
      <c r="L164" s="270">
        <f>SUM(L165:N174)</f>
        <v>103196.11499999999</v>
      </c>
      <c r="M164" s="231"/>
      <c r="N164" s="231"/>
      <c r="O164" s="270">
        <f>O165+O174</f>
        <v>53328.800000000003</v>
      </c>
      <c r="P164" s="230"/>
    </row>
    <row r="165" spans="1:16" s="7" customFormat="1" ht="78" customHeight="1" x14ac:dyDescent="0.3">
      <c r="A165" s="140"/>
      <c r="B165" s="141"/>
      <c r="C165" s="36" t="s">
        <v>127</v>
      </c>
      <c r="D165" s="67" t="s">
        <v>187</v>
      </c>
      <c r="E165" s="112" t="s">
        <v>170</v>
      </c>
      <c r="F165" s="82" t="s">
        <v>112</v>
      </c>
      <c r="G165" s="86"/>
      <c r="H165" s="255">
        <v>40226.6</v>
      </c>
      <c r="I165" s="256">
        <v>30169.8</v>
      </c>
      <c r="J165" s="256">
        <v>40226.6</v>
      </c>
      <c r="K165" s="128">
        <v>12970.3</v>
      </c>
      <c r="L165" s="151">
        <v>5947.6</v>
      </c>
      <c r="M165" s="271"/>
      <c r="N165" s="271"/>
      <c r="O165" s="151">
        <v>6321.8</v>
      </c>
      <c r="P165" s="272"/>
    </row>
    <row r="166" spans="1:16" s="7" customFormat="1" ht="84.75" customHeight="1" x14ac:dyDescent="0.3">
      <c r="A166" s="138"/>
      <c r="B166" s="139"/>
      <c r="C166" s="36" t="s">
        <v>127</v>
      </c>
      <c r="D166" s="67" t="s">
        <v>188</v>
      </c>
      <c r="E166" s="68" t="s">
        <v>162</v>
      </c>
      <c r="F166" s="76" t="s">
        <v>34</v>
      </c>
      <c r="G166" s="86"/>
      <c r="H166" s="255">
        <v>2237.31</v>
      </c>
      <c r="I166" s="256">
        <v>2237.31</v>
      </c>
      <c r="J166" s="256">
        <v>2237.31</v>
      </c>
      <c r="K166" s="128">
        <v>2175.3000000000002</v>
      </c>
      <c r="L166" s="227">
        <v>2145.9</v>
      </c>
      <c r="M166" s="271"/>
      <c r="N166" s="271"/>
      <c r="O166" s="227">
        <v>0</v>
      </c>
      <c r="P166" s="230"/>
    </row>
    <row r="167" spans="1:16" s="7" customFormat="1" ht="227.25" customHeight="1" x14ac:dyDescent="0.3">
      <c r="A167" s="138"/>
      <c r="B167" s="139"/>
      <c r="C167" s="68" t="s">
        <v>127</v>
      </c>
      <c r="D167" s="67" t="s">
        <v>383</v>
      </c>
      <c r="E167" s="68" t="s">
        <v>384</v>
      </c>
      <c r="F167" s="77" t="s">
        <v>68</v>
      </c>
      <c r="G167" s="127"/>
      <c r="H167" s="255">
        <v>2848.89</v>
      </c>
      <c r="I167" s="256">
        <v>2217.66</v>
      </c>
      <c r="J167" s="256">
        <v>2848.9</v>
      </c>
      <c r="K167" s="128">
        <v>0</v>
      </c>
      <c r="L167" s="227">
        <v>0</v>
      </c>
      <c r="M167" s="271"/>
      <c r="N167" s="271"/>
      <c r="O167" s="227">
        <v>0</v>
      </c>
      <c r="P167" s="230"/>
    </row>
    <row r="168" spans="1:16" s="7" customFormat="1" ht="165" customHeight="1" x14ac:dyDescent="0.3">
      <c r="A168" s="138"/>
      <c r="B168" s="139"/>
      <c r="C168" s="68" t="s">
        <v>127</v>
      </c>
      <c r="D168" s="67" t="s">
        <v>385</v>
      </c>
      <c r="E168" s="68" t="s">
        <v>386</v>
      </c>
      <c r="F168" s="77" t="s">
        <v>68</v>
      </c>
      <c r="G168" s="127"/>
      <c r="H168" s="255">
        <v>88.11</v>
      </c>
      <c r="I168" s="256">
        <v>68.599999999999994</v>
      </c>
      <c r="J168" s="256">
        <v>88.1</v>
      </c>
      <c r="K168" s="128">
        <v>0</v>
      </c>
      <c r="L168" s="227">
        <v>0</v>
      </c>
      <c r="M168" s="271"/>
      <c r="N168" s="271"/>
      <c r="O168" s="227">
        <v>0</v>
      </c>
      <c r="P168" s="230"/>
    </row>
    <row r="169" spans="1:16" s="7" customFormat="1" ht="137.25" customHeight="1" x14ac:dyDescent="0.3">
      <c r="A169" s="138"/>
      <c r="B169" s="139"/>
      <c r="C169" s="36" t="s">
        <v>127</v>
      </c>
      <c r="D169" s="67" t="s">
        <v>190</v>
      </c>
      <c r="E169" s="68" t="s">
        <v>402</v>
      </c>
      <c r="F169" s="82" t="s">
        <v>166</v>
      </c>
      <c r="G169" s="86"/>
      <c r="H169" s="255">
        <v>1152.42</v>
      </c>
      <c r="I169" s="256">
        <v>1152.42</v>
      </c>
      <c r="J169" s="256">
        <v>1152.42</v>
      </c>
      <c r="K169" s="128">
        <v>787.8</v>
      </c>
      <c r="L169" s="227">
        <v>787.8</v>
      </c>
      <c r="M169" s="231"/>
      <c r="N169" s="231"/>
      <c r="O169" s="227">
        <v>0</v>
      </c>
      <c r="P169" s="230"/>
    </row>
    <row r="170" spans="1:16" s="7" customFormat="1" ht="101.25" customHeight="1" x14ac:dyDescent="0.3">
      <c r="A170" s="138"/>
      <c r="B170" s="139"/>
      <c r="C170" s="36" t="s">
        <v>127</v>
      </c>
      <c r="D170" s="67" t="s">
        <v>400</v>
      </c>
      <c r="E170" s="68" t="s">
        <v>401</v>
      </c>
      <c r="F170" s="82" t="s">
        <v>166</v>
      </c>
      <c r="G170" s="86"/>
      <c r="H170" s="255">
        <v>0</v>
      </c>
      <c r="I170" s="256">
        <v>0</v>
      </c>
      <c r="J170" s="256">
        <v>0</v>
      </c>
      <c r="K170" s="128">
        <v>0</v>
      </c>
      <c r="L170" s="227">
        <v>940</v>
      </c>
      <c r="M170" s="231"/>
      <c r="N170" s="231"/>
      <c r="O170" s="227">
        <v>0</v>
      </c>
      <c r="P170" s="230"/>
    </row>
    <row r="171" spans="1:16" s="7" customFormat="1" ht="167.25" customHeight="1" x14ac:dyDescent="0.3">
      <c r="A171" s="138"/>
      <c r="B171" s="139"/>
      <c r="C171" s="36" t="s">
        <v>127</v>
      </c>
      <c r="D171" s="67" t="s">
        <v>405</v>
      </c>
      <c r="E171" s="68" t="s">
        <v>407</v>
      </c>
      <c r="F171" s="82" t="s">
        <v>406</v>
      </c>
      <c r="G171" s="86"/>
      <c r="H171" s="255">
        <v>0</v>
      </c>
      <c r="I171" s="256">
        <v>0</v>
      </c>
      <c r="J171" s="256">
        <v>0</v>
      </c>
      <c r="K171" s="128">
        <v>0</v>
      </c>
      <c r="L171" s="227">
        <v>3522.0149999999999</v>
      </c>
      <c r="M171" s="231"/>
      <c r="N171" s="231"/>
      <c r="O171" s="227">
        <v>0</v>
      </c>
      <c r="P171" s="230"/>
    </row>
    <row r="172" spans="1:16" s="7" customFormat="1" ht="90" customHeight="1" x14ac:dyDescent="0.3">
      <c r="A172" s="138"/>
      <c r="B172" s="139"/>
      <c r="C172" s="36" t="s">
        <v>127</v>
      </c>
      <c r="D172" s="67" t="s">
        <v>256</v>
      </c>
      <c r="E172" s="68" t="s">
        <v>257</v>
      </c>
      <c r="F172" s="82" t="s">
        <v>166</v>
      </c>
      <c r="G172" s="86"/>
      <c r="H172" s="255">
        <v>0</v>
      </c>
      <c r="I172" s="256">
        <v>0</v>
      </c>
      <c r="J172" s="256">
        <v>0</v>
      </c>
      <c r="K172" s="128">
        <v>0</v>
      </c>
      <c r="L172" s="227">
        <v>0</v>
      </c>
      <c r="M172" s="231"/>
      <c r="N172" s="231"/>
      <c r="O172" s="227">
        <v>0</v>
      </c>
      <c r="P172" s="230"/>
    </row>
    <row r="173" spans="1:16" s="7" customFormat="1" ht="118.5" customHeight="1" x14ac:dyDescent="0.3">
      <c r="A173" s="138"/>
      <c r="B173" s="139"/>
      <c r="C173" s="36" t="s">
        <v>127</v>
      </c>
      <c r="D173" s="67" t="s">
        <v>189</v>
      </c>
      <c r="E173" s="68" t="s">
        <v>128</v>
      </c>
      <c r="F173" s="77" t="s">
        <v>68</v>
      </c>
      <c r="G173" s="86"/>
      <c r="H173" s="255">
        <v>36988.53</v>
      </c>
      <c r="I173" s="256">
        <v>30339.09</v>
      </c>
      <c r="J173" s="256">
        <v>36988.5</v>
      </c>
      <c r="K173" s="128">
        <v>29526.3</v>
      </c>
      <c r="L173" s="227">
        <v>29526.3</v>
      </c>
      <c r="M173" s="271"/>
      <c r="N173" s="271"/>
      <c r="O173" s="227">
        <v>0</v>
      </c>
      <c r="P173" s="230"/>
    </row>
    <row r="174" spans="1:16" s="7" customFormat="1" ht="84.75" customHeight="1" x14ac:dyDescent="0.3">
      <c r="A174" s="140"/>
      <c r="B174" s="141"/>
      <c r="C174" s="27" t="s">
        <v>129</v>
      </c>
      <c r="D174" s="67" t="s">
        <v>191</v>
      </c>
      <c r="E174" s="69" t="s">
        <v>129</v>
      </c>
      <c r="F174" s="82"/>
      <c r="G174" s="86"/>
      <c r="H174" s="247">
        <f>SUM(H175:H191)</f>
        <v>591205.29999999993</v>
      </c>
      <c r="I174" s="71">
        <f>SUM(I175:I191)</f>
        <v>245426.65999999997</v>
      </c>
      <c r="J174" s="246">
        <f>SUM(J175:J191)</f>
        <v>591205.34</v>
      </c>
      <c r="K174" s="71">
        <f>SUM(K175:K191)</f>
        <v>90063.03</v>
      </c>
      <c r="L174" s="270">
        <f>SUM(L175:N191)</f>
        <v>60326.5</v>
      </c>
      <c r="M174" s="231"/>
      <c r="N174" s="231"/>
      <c r="O174" s="270">
        <f>SUM(O175:P191)</f>
        <v>47007</v>
      </c>
      <c r="P174" s="230"/>
    </row>
    <row r="175" spans="1:16" s="7" customFormat="1" ht="194.25" customHeight="1" x14ac:dyDescent="0.3">
      <c r="A175" s="140"/>
      <c r="B175" s="204"/>
      <c r="C175" s="23" t="s">
        <v>130</v>
      </c>
      <c r="D175" s="67" t="s">
        <v>194</v>
      </c>
      <c r="E175" s="68" t="s">
        <v>393</v>
      </c>
      <c r="F175" s="83" t="s">
        <v>79</v>
      </c>
      <c r="G175" s="86"/>
      <c r="H175" s="255">
        <v>4223.66</v>
      </c>
      <c r="I175" s="256">
        <v>4223.66</v>
      </c>
      <c r="J175" s="256">
        <v>4223.66</v>
      </c>
      <c r="K175" s="256">
        <v>0</v>
      </c>
      <c r="L175" s="151">
        <v>0</v>
      </c>
      <c r="M175" s="271"/>
      <c r="N175" s="271"/>
      <c r="O175" s="151">
        <v>0</v>
      </c>
      <c r="P175" s="272"/>
    </row>
    <row r="176" spans="1:16" s="7" customFormat="1" ht="76.5" customHeight="1" x14ac:dyDescent="0.3">
      <c r="A176" s="140"/>
      <c r="B176" s="204"/>
      <c r="C176" s="23" t="s">
        <v>130</v>
      </c>
      <c r="D176" s="67" t="s">
        <v>192</v>
      </c>
      <c r="E176" s="68" t="s">
        <v>387</v>
      </c>
      <c r="F176" s="83" t="s">
        <v>131</v>
      </c>
      <c r="G176" s="86"/>
      <c r="H176" s="255">
        <v>94699.04</v>
      </c>
      <c r="I176" s="256">
        <v>53145.15</v>
      </c>
      <c r="J176" s="256">
        <v>94699.04</v>
      </c>
      <c r="K176" s="256">
        <v>0</v>
      </c>
      <c r="L176" s="151">
        <v>0</v>
      </c>
      <c r="M176" s="271"/>
      <c r="N176" s="271"/>
      <c r="O176" s="151">
        <v>0</v>
      </c>
      <c r="P176" s="272"/>
    </row>
    <row r="177" spans="1:16" s="7" customFormat="1" ht="84.75" customHeight="1" x14ac:dyDescent="0.3">
      <c r="A177" s="140"/>
      <c r="B177" s="204"/>
      <c r="C177" s="23" t="s">
        <v>130</v>
      </c>
      <c r="D177" s="26" t="s">
        <v>193</v>
      </c>
      <c r="E177" s="68" t="s">
        <v>218</v>
      </c>
      <c r="F177" s="77" t="s">
        <v>68</v>
      </c>
      <c r="G177" s="86"/>
      <c r="H177" s="255">
        <v>1526.36</v>
      </c>
      <c r="I177" s="256">
        <v>1516.59</v>
      </c>
      <c r="J177" s="256">
        <v>1526.4</v>
      </c>
      <c r="K177" s="256">
        <v>0</v>
      </c>
      <c r="L177" s="151">
        <v>0</v>
      </c>
      <c r="M177" s="271"/>
      <c r="N177" s="271"/>
      <c r="O177" s="151">
        <v>0</v>
      </c>
      <c r="P177" s="272"/>
    </row>
    <row r="178" spans="1:16" s="7" customFormat="1" ht="122.25" customHeight="1" x14ac:dyDescent="0.3">
      <c r="A178" s="140"/>
      <c r="B178" s="204"/>
      <c r="C178" s="23" t="s">
        <v>130</v>
      </c>
      <c r="D178" s="26" t="s">
        <v>193</v>
      </c>
      <c r="E178" s="68" t="s">
        <v>388</v>
      </c>
      <c r="F178" s="77" t="s">
        <v>68</v>
      </c>
      <c r="G178" s="86"/>
      <c r="H178" s="255">
        <v>15000</v>
      </c>
      <c r="I178" s="256">
        <v>15000</v>
      </c>
      <c r="J178" s="256">
        <v>15000</v>
      </c>
      <c r="K178" s="256">
        <v>0</v>
      </c>
      <c r="L178" s="151">
        <v>0</v>
      </c>
      <c r="M178" s="271"/>
      <c r="N178" s="271"/>
      <c r="O178" s="151">
        <v>0</v>
      </c>
      <c r="P178" s="272"/>
    </row>
    <row r="179" spans="1:16" s="7" customFormat="1" ht="117" customHeight="1" x14ac:dyDescent="0.3">
      <c r="A179" s="140"/>
      <c r="B179" s="141"/>
      <c r="C179" s="23" t="s">
        <v>130</v>
      </c>
      <c r="D179" s="26" t="s">
        <v>193</v>
      </c>
      <c r="E179" s="68" t="s">
        <v>179</v>
      </c>
      <c r="F179" s="77" t="s">
        <v>68</v>
      </c>
      <c r="G179" s="86"/>
      <c r="H179" s="255">
        <v>15000</v>
      </c>
      <c r="I179" s="256">
        <v>0</v>
      </c>
      <c r="J179" s="256">
        <v>15000</v>
      </c>
      <c r="K179" s="256">
        <v>0</v>
      </c>
      <c r="L179" s="151">
        <v>4700</v>
      </c>
      <c r="M179" s="271"/>
      <c r="N179" s="271"/>
      <c r="O179" s="151">
        <v>0</v>
      </c>
      <c r="P179" s="272"/>
    </row>
    <row r="180" spans="1:16" s="7" customFormat="1" ht="129" customHeight="1" x14ac:dyDescent="0.3">
      <c r="A180" s="140"/>
      <c r="B180" s="141"/>
      <c r="C180" s="23" t="s">
        <v>130</v>
      </c>
      <c r="D180" s="26" t="s">
        <v>194</v>
      </c>
      <c r="E180" s="68" t="s">
        <v>165</v>
      </c>
      <c r="F180" s="84" t="s">
        <v>79</v>
      </c>
      <c r="G180" s="86"/>
      <c r="H180" s="255">
        <v>7960.96</v>
      </c>
      <c r="I180" s="256">
        <v>2327.5</v>
      </c>
      <c r="J180" s="256">
        <v>7960.96</v>
      </c>
      <c r="K180" s="256">
        <v>1989</v>
      </c>
      <c r="L180" s="151">
        <v>248.6</v>
      </c>
      <c r="M180" s="271"/>
      <c r="N180" s="271"/>
      <c r="O180" s="151">
        <v>249.5</v>
      </c>
      <c r="P180" s="272"/>
    </row>
    <row r="181" spans="1:16" s="7" customFormat="1" ht="111" customHeight="1" x14ac:dyDescent="0.3">
      <c r="A181" s="138"/>
      <c r="B181" s="139"/>
      <c r="C181" s="23" t="s">
        <v>130</v>
      </c>
      <c r="D181" s="26" t="s">
        <v>192</v>
      </c>
      <c r="E181" s="66" t="s">
        <v>126</v>
      </c>
      <c r="F181" s="83" t="s">
        <v>131</v>
      </c>
      <c r="G181" s="86"/>
      <c r="H181" s="255">
        <v>5047.99</v>
      </c>
      <c r="I181" s="256">
        <v>3906</v>
      </c>
      <c r="J181" s="256">
        <v>5047.99</v>
      </c>
      <c r="K181" s="128">
        <v>4259.3999999999996</v>
      </c>
      <c r="L181" s="227">
        <v>4268.3</v>
      </c>
      <c r="M181" s="271"/>
      <c r="N181" s="271"/>
      <c r="O181" s="227">
        <v>4279.3999999999996</v>
      </c>
      <c r="P181" s="230"/>
    </row>
    <row r="182" spans="1:16" s="7" customFormat="1" ht="84.75" customHeight="1" x14ac:dyDescent="0.3">
      <c r="A182" s="138"/>
      <c r="B182" s="139"/>
      <c r="C182" s="23" t="s">
        <v>130</v>
      </c>
      <c r="D182" s="26" t="s">
        <v>193</v>
      </c>
      <c r="E182" s="66" t="s">
        <v>254</v>
      </c>
      <c r="F182" s="77" t="s">
        <v>68</v>
      </c>
      <c r="G182" s="86"/>
      <c r="H182" s="255">
        <v>8394.35</v>
      </c>
      <c r="I182" s="256">
        <v>0</v>
      </c>
      <c r="J182" s="256">
        <v>8394.35</v>
      </c>
      <c r="K182" s="128">
        <v>8394.4</v>
      </c>
      <c r="L182" s="151">
        <v>8394.4</v>
      </c>
      <c r="M182" s="273"/>
      <c r="N182" s="273"/>
      <c r="O182" s="151">
        <v>8394.4</v>
      </c>
      <c r="P182" s="152"/>
    </row>
    <row r="183" spans="1:16" s="7" customFormat="1" ht="149.25" customHeight="1" x14ac:dyDescent="0.3">
      <c r="A183" s="138"/>
      <c r="B183" s="139"/>
      <c r="C183" s="23" t="s">
        <v>130</v>
      </c>
      <c r="D183" s="26" t="s">
        <v>192</v>
      </c>
      <c r="E183" s="66" t="s">
        <v>163</v>
      </c>
      <c r="F183" s="83" t="s">
        <v>131</v>
      </c>
      <c r="G183" s="86"/>
      <c r="H183" s="255">
        <v>2359.0100000000002</v>
      </c>
      <c r="I183" s="256">
        <v>1010.79</v>
      </c>
      <c r="J183" s="256">
        <v>2359.0100000000002</v>
      </c>
      <c r="K183" s="128">
        <v>2237</v>
      </c>
      <c r="L183" s="151">
        <v>2237</v>
      </c>
      <c r="M183" s="273"/>
      <c r="N183" s="273"/>
      <c r="O183" s="151">
        <v>2237</v>
      </c>
      <c r="P183" s="152"/>
    </row>
    <row r="184" spans="1:16" s="7" customFormat="1" ht="92.25" customHeight="1" x14ac:dyDescent="0.3">
      <c r="A184" s="138"/>
      <c r="B184" s="139"/>
      <c r="C184" s="23" t="s">
        <v>130</v>
      </c>
      <c r="D184" s="26" t="s">
        <v>193</v>
      </c>
      <c r="E184" s="66" t="s">
        <v>132</v>
      </c>
      <c r="F184" s="77" t="s">
        <v>68</v>
      </c>
      <c r="G184" s="86"/>
      <c r="H184" s="255">
        <v>200465.19</v>
      </c>
      <c r="I184" s="256">
        <v>38452.35</v>
      </c>
      <c r="J184" s="256">
        <v>200465.19</v>
      </c>
      <c r="K184" s="128">
        <v>32534.2</v>
      </c>
      <c r="L184" s="151">
        <v>38478.199999999997</v>
      </c>
      <c r="M184" s="273"/>
      <c r="N184" s="273"/>
      <c r="O184" s="151">
        <v>29846.7</v>
      </c>
      <c r="P184" s="152"/>
    </row>
    <row r="185" spans="1:16" s="7" customFormat="1" ht="84.75" customHeight="1" x14ac:dyDescent="0.3">
      <c r="A185" s="138"/>
      <c r="B185" s="139"/>
      <c r="C185" s="23" t="s">
        <v>130</v>
      </c>
      <c r="D185" s="26" t="s">
        <v>193</v>
      </c>
      <c r="E185" s="66" t="s">
        <v>219</v>
      </c>
      <c r="F185" s="77" t="s">
        <v>68</v>
      </c>
      <c r="G185" s="86"/>
      <c r="H185" s="255">
        <v>163685.60999999999</v>
      </c>
      <c r="I185" s="256">
        <v>112864.72</v>
      </c>
      <c r="J185" s="256">
        <v>163685.60999999999</v>
      </c>
      <c r="K185" s="128">
        <v>32949.03</v>
      </c>
      <c r="L185" s="151">
        <v>0</v>
      </c>
      <c r="M185" s="273"/>
      <c r="N185" s="273"/>
      <c r="O185" s="151">
        <v>0</v>
      </c>
      <c r="P185" s="152"/>
    </row>
    <row r="186" spans="1:16" s="7" customFormat="1" ht="102" customHeight="1" x14ac:dyDescent="0.3">
      <c r="A186" s="138"/>
      <c r="B186" s="139"/>
      <c r="C186" s="23" t="s">
        <v>130</v>
      </c>
      <c r="D186" s="26" t="s">
        <v>193</v>
      </c>
      <c r="E186" s="66" t="s">
        <v>403</v>
      </c>
      <c r="F186" s="77" t="s">
        <v>68</v>
      </c>
      <c r="G186" s="86"/>
      <c r="H186" s="255">
        <v>3744.9</v>
      </c>
      <c r="I186" s="256">
        <v>0</v>
      </c>
      <c r="J186" s="256">
        <v>3744.9</v>
      </c>
      <c r="K186" s="128">
        <v>0</v>
      </c>
      <c r="L186" s="151">
        <v>0</v>
      </c>
      <c r="M186" s="273"/>
      <c r="N186" s="273"/>
      <c r="O186" s="151">
        <v>0</v>
      </c>
      <c r="P186" s="152"/>
    </row>
    <row r="187" spans="1:16" s="7" customFormat="1" ht="102" customHeight="1" x14ac:dyDescent="0.3">
      <c r="A187" s="138"/>
      <c r="B187" s="139"/>
      <c r="C187" s="23" t="s">
        <v>130</v>
      </c>
      <c r="D187" s="26" t="s">
        <v>193</v>
      </c>
      <c r="E187" s="66" t="s">
        <v>390</v>
      </c>
      <c r="F187" s="77" t="s">
        <v>68</v>
      </c>
      <c r="G187" s="86"/>
      <c r="H187" s="255">
        <v>24600.17</v>
      </c>
      <c r="I187" s="256">
        <v>0</v>
      </c>
      <c r="J187" s="256">
        <v>24600.17</v>
      </c>
      <c r="K187" s="128">
        <v>0</v>
      </c>
      <c r="L187" s="151">
        <v>0</v>
      </c>
      <c r="M187" s="273"/>
      <c r="N187" s="273"/>
      <c r="O187" s="151">
        <v>0</v>
      </c>
      <c r="P187" s="152"/>
    </row>
    <row r="188" spans="1:16" s="7" customFormat="1" ht="123.75" customHeight="1" x14ac:dyDescent="0.3">
      <c r="A188" s="138"/>
      <c r="B188" s="139"/>
      <c r="C188" s="23" t="s">
        <v>130</v>
      </c>
      <c r="D188" s="26" t="s">
        <v>192</v>
      </c>
      <c r="E188" s="66" t="s">
        <v>255</v>
      </c>
      <c r="F188" s="77" t="s">
        <v>131</v>
      </c>
      <c r="G188" s="86"/>
      <c r="H188" s="255">
        <v>3693.6</v>
      </c>
      <c r="I188" s="256">
        <v>3693.6</v>
      </c>
      <c r="J188" s="256">
        <v>3693.6</v>
      </c>
      <c r="K188" s="128">
        <v>5700</v>
      </c>
      <c r="L188" s="151">
        <v>0</v>
      </c>
      <c r="M188" s="273"/>
      <c r="N188" s="273"/>
      <c r="O188" s="151">
        <v>0</v>
      </c>
      <c r="P188" s="152"/>
    </row>
    <row r="189" spans="1:16" s="7" customFormat="1" ht="105" customHeight="1" x14ac:dyDescent="0.3">
      <c r="A189" s="138"/>
      <c r="B189" s="139"/>
      <c r="C189" s="23" t="s">
        <v>130</v>
      </c>
      <c r="D189" s="26" t="s">
        <v>192</v>
      </c>
      <c r="E189" s="66" t="s">
        <v>389</v>
      </c>
      <c r="F189" s="77" t="s">
        <v>131</v>
      </c>
      <c r="G189" s="86"/>
      <c r="H189" s="255">
        <v>2000</v>
      </c>
      <c r="I189" s="256">
        <v>600</v>
      </c>
      <c r="J189" s="256">
        <v>2000</v>
      </c>
      <c r="K189" s="128">
        <v>2000</v>
      </c>
      <c r="L189" s="151">
        <v>2000</v>
      </c>
      <c r="M189" s="273"/>
      <c r="N189" s="273"/>
      <c r="O189" s="151">
        <v>2000</v>
      </c>
      <c r="P189" s="152"/>
    </row>
    <row r="190" spans="1:16" s="7" customFormat="1" ht="102" customHeight="1" x14ac:dyDescent="0.3">
      <c r="A190" s="138"/>
      <c r="B190" s="139"/>
      <c r="C190" s="23" t="s">
        <v>130</v>
      </c>
      <c r="D190" s="26" t="s">
        <v>192</v>
      </c>
      <c r="E190" s="66" t="s">
        <v>404</v>
      </c>
      <c r="F190" s="77" t="s">
        <v>131</v>
      </c>
      <c r="G190" s="86"/>
      <c r="H190" s="255">
        <v>33864.46</v>
      </c>
      <c r="I190" s="256">
        <v>8686.2999999999993</v>
      </c>
      <c r="J190" s="256">
        <v>33864.46</v>
      </c>
      <c r="K190" s="128">
        <v>0</v>
      </c>
      <c r="L190" s="151">
        <v>0</v>
      </c>
      <c r="M190" s="273"/>
      <c r="N190" s="273"/>
      <c r="O190" s="151">
        <v>0</v>
      </c>
      <c r="P190" s="152"/>
    </row>
    <row r="191" spans="1:16" s="7" customFormat="1" ht="116.25" customHeight="1" x14ac:dyDescent="0.3">
      <c r="A191" s="138"/>
      <c r="B191" s="139"/>
      <c r="C191" s="36" t="s">
        <v>127</v>
      </c>
      <c r="D191" s="67" t="s">
        <v>391</v>
      </c>
      <c r="E191" s="68" t="s">
        <v>392</v>
      </c>
      <c r="F191" s="82" t="s">
        <v>166</v>
      </c>
      <c r="G191" s="86"/>
      <c r="H191" s="255">
        <v>4940</v>
      </c>
      <c r="I191" s="256">
        <v>0</v>
      </c>
      <c r="J191" s="256">
        <v>4940</v>
      </c>
      <c r="K191" s="128">
        <v>0</v>
      </c>
      <c r="L191" s="151">
        <v>0</v>
      </c>
      <c r="M191" s="273"/>
      <c r="N191" s="273"/>
      <c r="O191" s="151">
        <v>0</v>
      </c>
      <c r="P191" s="152"/>
    </row>
    <row r="192" spans="1:16" s="7" customFormat="1" ht="96.75" customHeight="1" x14ac:dyDescent="0.3">
      <c r="A192" s="140"/>
      <c r="B192" s="141"/>
      <c r="C192" s="27" t="s">
        <v>133</v>
      </c>
      <c r="D192" s="26" t="s">
        <v>195</v>
      </c>
      <c r="E192" s="69" t="s">
        <v>133</v>
      </c>
      <c r="F192" s="82"/>
      <c r="G192" s="86"/>
      <c r="H192" s="247">
        <f>H193+H194+H195+H196+H197+H198+H199+H200</f>
        <v>781253.05999999994</v>
      </c>
      <c r="I192" s="71">
        <f>I193+I194+I195+I196+I197+I198+I199+I200</f>
        <v>586953.04</v>
      </c>
      <c r="J192" s="246">
        <f>J193+J194+J195+J196+J197+J198+J199+J200</f>
        <v>781253.05999999994</v>
      </c>
      <c r="K192" s="71">
        <f>SUM(K193:K200)</f>
        <v>800364.66</v>
      </c>
      <c r="L192" s="270">
        <f>SUM(L193:N200)</f>
        <v>836996.64000000013</v>
      </c>
      <c r="M192" s="231"/>
      <c r="N192" s="231"/>
      <c r="O192" s="147">
        <f>SUM(O193:P200)</f>
        <v>767873.56</v>
      </c>
      <c r="P192" s="148"/>
    </row>
    <row r="193" spans="1:16" s="7" customFormat="1" ht="124.5" customHeight="1" x14ac:dyDescent="0.3">
      <c r="A193" s="138"/>
      <c r="B193" s="139"/>
      <c r="C193" s="23" t="s">
        <v>135</v>
      </c>
      <c r="D193" s="26" t="s">
        <v>196</v>
      </c>
      <c r="E193" s="66" t="s">
        <v>136</v>
      </c>
      <c r="F193" s="76" t="s">
        <v>34</v>
      </c>
      <c r="G193" s="86"/>
      <c r="H193" s="255">
        <v>77819.25</v>
      </c>
      <c r="I193" s="256">
        <v>25086.75</v>
      </c>
      <c r="J193" s="256">
        <v>77819.25</v>
      </c>
      <c r="K193" s="128">
        <v>38995.699999999997</v>
      </c>
      <c r="L193" s="151">
        <v>38995.699999999997</v>
      </c>
      <c r="M193" s="273"/>
      <c r="N193" s="273"/>
      <c r="O193" s="151">
        <v>18350.900000000001</v>
      </c>
      <c r="P193" s="152"/>
    </row>
    <row r="194" spans="1:16" s="7" customFormat="1" ht="94.5" customHeight="1" x14ac:dyDescent="0.3">
      <c r="A194" s="138"/>
      <c r="B194" s="139"/>
      <c r="C194" s="23" t="s">
        <v>135</v>
      </c>
      <c r="D194" s="26" t="s">
        <v>197</v>
      </c>
      <c r="E194" s="66" t="s">
        <v>137</v>
      </c>
      <c r="F194" s="83" t="s">
        <v>131</v>
      </c>
      <c r="G194" s="86"/>
      <c r="H194" s="255">
        <v>25521.119999999999</v>
      </c>
      <c r="I194" s="256">
        <v>22187.5</v>
      </c>
      <c r="J194" s="256">
        <v>25521.119999999999</v>
      </c>
      <c r="K194" s="128">
        <v>29879.8</v>
      </c>
      <c r="L194" s="151">
        <v>30974</v>
      </c>
      <c r="M194" s="273"/>
      <c r="N194" s="273"/>
      <c r="O194" s="151">
        <v>30974</v>
      </c>
      <c r="P194" s="152"/>
    </row>
    <row r="195" spans="1:16" s="7" customFormat="1" ht="151.5" customHeight="1" x14ac:dyDescent="0.3">
      <c r="A195" s="138"/>
      <c r="B195" s="139"/>
      <c r="C195" s="23" t="s">
        <v>135</v>
      </c>
      <c r="D195" s="26" t="s">
        <v>198</v>
      </c>
      <c r="E195" s="66" t="s">
        <v>138</v>
      </c>
      <c r="F195" s="83" t="s">
        <v>131</v>
      </c>
      <c r="G195" s="86"/>
      <c r="H195" s="255">
        <v>35183.31</v>
      </c>
      <c r="I195" s="256">
        <v>22757.95</v>
      </c>
      <c r="J195" s="256">
        <v>35183.31</v>
      </c>
      <c r="K195" s="128">
        <v>37593.599999999999</v>
      </c>
      <c r="L195" s="151">
        <v>37593.599999999999</v>
      </c>
      <c r="M195" s="273"/>
      <c r="N195" s="273"/>
      <c r="O195" s="151">
        <v>37593.599999999999</v>
      </c>
      <c r="P195" s="152"/>
    </row>
    <row r="196" spans="1:16" s="7" customFormat="1" ht="133.5" customHeight="1" x14ac:dyDescent="0.3">
      <c r="A196" s="138"/>
      <c r="B196" s="139"/>
      <c r="C196" s="23" t="s">
        <v>135</v>
      </c>
      <c r="D196" s="26" t="s">
        <v>199</v>
      </c>
      <c r="E196" s="66" t="s">
        <v>164</v>
      </c>
      <c r="F196" s="83" t="s">
        <v>79</v>
      </c>
      <c r="G196" s="86"/>
      <c r="H196" s="255">
        <v>16.62</v>
      </c>
      <c r="I196" s="256">
        <v>16.61</v>
      </c>
      <c r="J196" s="256">
        <v>16.62</v>
      </c>
      <c r="K196" s="128">
        <v>217</v>
      </c>
      <c r="L196" s="151">
        <v>6.88</v>
      </c>
      <c r="M196" s="273"/>
      <c r="N196" s="273"/>
      <c r="O196" s="151">
        <v>0</v>
      </c>
      <c r="P196" s="152"/>
    </row>
    <row r="197" spans="1:16" s="7" customFormat="1" ht="120.75" customHeight="1" x14ac:dyDescent="0.3">
      <c r="A197" s="138"/>
      <c r="B197" s="139"/>
      <c r="C197" s="23" t="s">
        <v>135</v>
      </c>
      <c r="D197" s="26" t="s">
        <v>258</v>
      </c>
      <c r="E197" s="66" t="s">
        <v>259</v>
      </c>
      <c r="F197" s="83" t="s">
        <v>131</v>
      </c>
      <c r="G197" s="86"/>
      <c r="H197" s="255">
        <v>35505.54</v>
      </c>
      <c r="I197" s="256">
        <v>30542.3</v>
      </c>
      <c r="J197" s="256">
        <v>35505.54</v>
      </c>
      <c r="K197" s="128">
        <v>35505.54</v>
      </c>
      <c r="L197" s="151">
        <v>35505.54</v>
      </c>
      <c r="M197" s="273"/>
      <c r="N197" s="273"/>
      <c r="O197" s="151">
        <v>0</v>
      </c>
      <c r="P197" s="152"/>
    </row>
    <row r="198" spans="1:16" s="7" customFormat="1" ht="95.25" customHeight="1" x14ac:dyDescent="0.3">
      <c r="A198" s="138"/>
      <c r="B198" s="139"/>
      <c r="C198" s="23" t="s">
        <v>135</v>
      </c>
      <c r="D198" s="26" t="s">
        <v>260</v>
      </c>
      <c r="E198" s="66" t="s">
        <v>261</v>
      </c>
      <c r="F198" s="83" t="s">
        <v>131</v>
      </c>
      <c r="G198" s="86"/>
      <c r="H198" s="255">
        <v>39083.94</v>
      </c>
      <c r="I198" s="256">
        <v>23060.06</v>
      </c>
      <c r="J198" s="256">
        <v>39083.94</v>
      </c>
      <c r="K198" s="128">
        <v>42194.1</v>
      </c>
      <c r="L198" s="151">
        <v>42194.1</v>
      </c>
      <c r="M198" s="273"/>
      <c r="N198" s="273"/>
      <c r="O198" s="151">
        <v>0</v>
      </c>
      <c r="P198" s="152"/>
    </row>
    <row r="199" spans="1:16" s="7" customFormat="1" ht="71.25" customHeight="1" x14ac:dyDescent="0.3">
      <c r="A199" s="138"/>
      <c r="B199" s="139"/>
      <c r="C199" s="23" t="s">
        <v>135</v>
      </c>
      <c r="D199" s="26" t="s">
        <v>394</v>
      </c>
      <c r="E199" s="66" t="s">
        <v>395</v>
      </c>
      <c r="F199" s="83" t="s">
        <v>79</v>
      </c>
      <c r="G199" s="86"/>
      <c r="H199" s="255">
        <v>1018.19</v>
      </c>
      <c r="I199" s="256">
        <v>0</v>
      </c>
      <c r="J199" s="256">
        <v>1018.19</v>
      </c>
      <c r="K199" s="128">
        <v>0</v>
      </c>
      <c r="L199" s="151">
        <v>0</v>
      </c>
      <c r="M199" s="273"/>
      <c r="N199" s="273"/>
      <c r="O199" s="151">
        <v>0</v>
      </c>
      <c r="P199" s="152"/>
    </row>
    <row r="200" spans="1:16" s="7" customFormat="1" ht="63" customHeight="1" x14ac:dyDescent="0.3">
      <c r="A200" s="140"/>
      <c r="B200" s="141"/>
      <c r="C200" s="27" t="s">
        <v>139</v>
      </c>
      <c r="D200" s="26" t="s">
        <v>200</v>
      </c>
      <c r="E200" s="69" t="s">
        <v>139</v>
      </c>
      <c r="F200" s="82"/>
      <c r="G200" s="86"/>
      <c r="H200" s="90">
        <f>H201+H202+H203+H204+H205+H206+H207+H208+H209+H210+H211+H212+H213+H214+H215</f>
        <v>567105.09</v>
      </c>
      <c r="I200" s="71">
        <f>I201+I202+I203+I204+I205+I206+I207+I208+I209+I210+I211+I212+I213+I214+I215</f>
        <v>463301.87</v>
      </c>
      <c r="J200" s="71">
        <f>J201+J202+J203+J204+J205+J206+J207+J208+J209+J210+J211+J212+J213+J214+J215</f>
        <v>567105.09</v>
      </c>
      <c r="K200" s="71">
        <f>SUM(K201:K215)</f>
        <v>615978.92000000004</v>
      </c>
      <c r="L200" s="270">
        <f>SUM(L201:N215)</f>
        <v>651726.82000000007</v>
      </c>
      <c r="M200" s="231"/>
      <c r="N200" s="231"/>
      <c r="O200" s="147">
        <f>SUM(O201:P215)</f>
        <v>680955.06</v>
      </c>
      <c r="P200" s="148"/>
    </row>
    <row r="201" spans="1:16" s="7" customFormat="1" ht="98.25" customHeight="1" x14ac:dyDescent="0.3">
      <c r="A201" s="138"/>
      <c r="B201" s="139"/>
      <c r="C201" s="23" t="s">
        <v>140</v>
      </c>
      <c r="D201" s="26" t="s">
        <v>201</v>
      </c>
      <c r="E201" s="66" t="s">
        <v>396</v>
      </c>
      <c r="F201" s="83" t="s">
        <v>79</v>
      </c>
      <c r="G201" s="86"/>
      <c r="H201" s="255">
        <v>682.76</v>
      </c>
      <c r="I201" s="256">
        <v>427.65</v>
      </c>
      <c r="J201" s="256">
        <v>682.76</v>
      </c>
      <c r="K201" s="128">
        <v>1529</v>
      </c>
      <c r="L201" s="151">
        <v>1223.2</v>
      </c>
      <c r="M201" s="273"/>
      <c r="N201" s="273"/>
      <c r="O201" s="151">
        <v>917.4</v>
      </c>
      <c r="P201" s="152"/>
    </row>
    <row r="202" spans="1:16" s="7" customFormat="1" ht="84.75" customHeight="1" x14ac:dyDescent="0.3">
      <c r="A202" s="138"/>
      <c r="B202" s="139"/>
      <c r="C202" s="23" t="s">
        <v>140</v>
      </c>
      <c r="D202" s="26" t="s">
        <v>201</v>
      </c>
      <c r="E202" s="77" t="s">
        <v>397</v>
      </c>
      <c r="F202" s="83" t="s">
        <v>79</v>
      </c>
      <c r="G202" s="86"/>
      <c r="H202" s="255">
        <v>1893.11</v>
      </c>
      <c r="I202" s="256">
        <v>1179.3399999999999</v>
      </c>
      <c r="J202" s="256">
        <v>1893.11</v>
      </c>
      <c r="K202" s="128">
        <v>1893.1</v>
      </c>
      <c r="L202" s="151">
        <v>1893.1</v>
      </c>
      <c r="M202" s="273"/>
      <c r="N202" s="273"/>
      <c r="O202" s="151">
        <v>1893.1</v>
      </c>
      <c r="P202" s="152"/>
    </row>
    <row r="203" spans="1:16" s="7" customFormat="1" ht="153.75" customHeight="1" x14ac:dyDescent="0.3">
      <c r="A203" s="138"/>
      <c r="B203" s="139"/>
      <c r="C203" s="23" t="s">
        <v>140</v>
      </c>
      <c r="D203" s="26" t="s">
        <v>201</v>
      </c>
      <c r="E203" s="103" t="s">
        <v>180</v>
      </c>
      <c r="F203" s="83" t="s">
        <v>79</v>
      </c>
      <c r="G203" s="87"/>
      <c r="H203" s="255">
        <v>689.09</v>
      </c>
      <c r="I203" s="256">
        <v>429.05</v>
      </c>
      <c r="J203" s="256">
        <v>689.09</v>
      </c>
      <c r="K203" s="128">
        <v>1270</v>
      </c>
      <c r="L203" s="151">
        <v>1270</v>
      </c>
      <c r="M203" s="231"/>
      <c r="N203" s="231"/>
      <c r="O203" s="151">
        <v>1270</v>
      </c>
      <c r="P203" s="230"/>
    </row>
    <row r="204" spans="1:16" s="7" customFormat="1" ht="168.75" customHeight="1" x14ac:dyDescent="0.3">
      <c r="A204" s="138"/>
      <c r="B204" s="139"/>
      <c r="C204" s="23" t="s">
        <v>140</v>
      </c>
      <c r="D204" s="26" t="s">
        <v>215</v>
      </c>
      <c r="E204" s="77" t="s">
        <v>181</v>
      </c>
      <c r="F204" s="76" t="s">
        <v>34</v>
      </c>
      <c r="G204" s="88"/>
      <c r="H204" s="255">
        <v>0.13</v>
      </c>
      <c r="I204" s="256">
        <v>0.13</v>
      </c>
      <c r="J204" s="256">
        <v>0.13</v>
      </c>
      <c r="K204" s="128">
        <v>0.1</v>
      </c>
      <c r="L204" s="151">
        <v>0.1</v>
      </c>
      <c r="M204" s="231"/>
      <c r="N204" s="231"/>
      <c r="O204" s="151">
        <v>0.1</v>
      </c>
      <c r="P204" s="230"/>
    </row>
    <row r="205" spans="1:16" s="7" customFormat="1" ht="100.5" customHeight="1" x14ac:dyDescent="0.3">
      <c r="A205" s="138"/>
      <c r="B205" s="139"/>
      <c r="C205" s="23" t="s">
        <v>140</v>
      </c>
      <c r="D205" s="26" t="s">
        <v>202</v>
      </c>
      <c r="E205" s="31" t="s">
        <v>262</v>
      </c>
      <c r="F205" s="83" t="s">
        <v>131</v>
      </c>
      <c r="G205" s="86"/>
      <c r="H205" s="255">
        <v>3262.41</v>
      </c>
      <c r="I205" s="256">
        <v>2620.52</v>
      </c>
      <c r="J205" s="256">
        <v>3262.41</v>
      </c>
      <c r="K205" s="128">
        <v>5446.6</v>
      </c>
      <c r="L205" s="151">
        <v>5641.4</v>
      </c>
      <c r="M205" s="273"/>
      <c r="N205" s="273"/>
      <c r="O205" s="151">
        <v>5783.6</v>
      </c>
      <c r="P205" s="152"/>
    </row>
    <row r="206" spans="1:16" s="7" customFormat="1" ht="96.75" customHeight="1" x14ac:dyDescent="0.3">
      <c r="A206" s="138"/>
      <c r="B206" s="139"/>
      <c r="C206" s="23" t="s">
        <v>140</v>
      </c>
      <c r="D206" s="26" t="s">
        <v>202</v>
      </c>
      <c r="E206" s="77" t="s">
        <v>141</v>
      </c>
      <c r="F206" s="83" t="s">
        <v>131</v>
      </c>
      <c r="G206" s="86"/>
      <c r="H206" s="255">
        <v>4621.16</v>
      </c>
      <c r="I206" s="256">
        <v>2992.84</v>
      </c>
      <c r="J206" s="256">
        <v>4621.16</v>
      </c>
      <c r="K206" s="128">
        <v>4621.2</v>
      </c>
      <c r="L206" s="151">
        <v>4621.2</v>
      </c>
      <c r="M206" s="273"/>
      <c r="N206" s="273"/>
      <c r="O206" s="151">
        <v>4621.2</v>
      </c>
      <c r="P206" s="152"/>
    </row>
    <row r="207" spans="1:16" s="7" customFormat="1" ht="218.25" customHeight="1" x14ac:dyDescent="0.3">
      <c r="A207" s="138"/>
      <c r="B207" s="139"/>
      <c r="C207" s="23" t="s">
        <v>140</v>
      </c>
      <c r="D207" s="26" t="s">
        <v>202</v>
      </c>
      <c r="E207" s="113" t="s">
        <v>142</v>
      </c>
      <c r="F207" s="83" t="s">
        <v>131</v>
      </c>
      <c r="G207" s="86"/>
      <c r="H207" s="255">
        <v>986.26</v>
      </c>
      <c r="I207" s="256">
        <v>604.03</v>
      </c>
      <c r="J207" s="256">
        <v>986.26</v>
      </c>
      <c r="K207" s="128">
        <v>986.26</v>
      </c>
      <c r="L207" s="151">
        <v>986.26</v>
      </c>
      <c r="M207" s="273"/>
      <c r="N207" s="273"/>
      <c r="O207" s="151">
        <v>986.26</v>
      </c>
      <c r="P207" s="152"/>
    </row>
    <row r="208" spans="1:16" s="7" customFormat="1" ht="114" customHeight="1" x14ac:dyDescent="0.3">
      <c r="A208" s="138"/>
      <c r="B208" s="139"/>
      <c r="C208" s="23" t="s">
        <v>140</v>
      </c>
      <c r="D208" s="26" t="s">
        <v>202</v>
      </c>
      <c r="E208" s="77" t="s">
        <v>408</v>
      </c>
      <c r="F208" s="83" t="s">
        <v>131</v>
      </c>
      <c r="G208" s="86"/>
      <c r="H208" s="255">
        <v>65.58</v>
      </c>
      <c r="I208" s="256">
        <v>0</v>
      </c>
      <c r="J208" s="256">
        <v>65.58</v>
      </c>
      <c r="K208" s="128">
        <v>69.099999999999994</v>
      </c>
      <c r="L208" s="151">
        <v>71.5</v>
      </c>
      <c r="M208" s="273"/>
      <c r="N208" s="273"/>
      <c r="O208" s="151">
        <v>71.5</v>
      </c>
      <c r="P208" s="152"/>
    </row>
    <row r="209" spans="1:25" s="7" customFormat="1" ht="123" customHeight="1" x14ac:dyDescent="0.3">
      <c r="A209" s="138"/>
      <c r="B209" s="139"/>
      <c r="C209" s="23" t="s">
        <v>140</v>
      </c>
      <c r="D209" s="26" t="s">
        <v>203</v>
      </c>
      <c r="E209" s="77" t="s">
        <v>143</v>
      </c>
      <c r="F209" s="77" t="s">
        <v>68</v>
      </c>
      <c r="G209" s="86"/>
      <c r="H209" s="255">
        <v>14290.74</v>
      </c>
      <c r="I209" s="256">
        <v>7894.56</v>
      </c>
      <c r="J209" s="256">
        <v>14290.74</v>
      </c>
      <c r="K209" s="128">
        <v>14290.7</v>
      </c>
      <c r="L209" s="151">
        <v>14290.7</v>
      </c>
      <c r="M209" s="273"/>
      <c r="N209" s="273"/>
      <c r="O209" s="151">
        <v>14290.7</v>
      </c>
      <c r="P209" s="152"/>
      <c r="V209" s="142"/>
      <c r="W209" s="142"/>
      <c r="X209" s="142"/>
      <c r="Y209" s="142"/>
    </row>
    <row r="210" spans="1:25" s="7" customFormat="1" ht="131.25" customHeight="1" x14ac:dyDescent="0.3">
      <c r="A210" s="136"/>
      <c r="B210" s="137"/>
      <c r="C210" s="25" t="s">
        <v>140</v>
      </c>
      <c r="D210" s="24" t="s">
        <v>203</v>
      </c>
      <c r="E210" s="114" t="s">
        <v>220</v>
      </c>
      <c r="F210" s="78" t="s">
        <v>68</v>
      </c>
      <c r="G210" s="86"/>
      <c r="H210" s="255">
        <v>1180.8900000000001</v>
      </c>
      <c r="I210" s="256">
        <v>611.03</v>
      </c>
      <c r="J210" s="256">
        <v>1180.8900000000001</v>
      </c>
      <c r="K210" s="128">
        <v>1196.3</v>
      </c>
      <c r="L210" s="151">
        <v>1196.3</v>
      </c>
      <c r="M210" s="273"/>
      <c r="N210" s="273"/>
      <c r="O210" s="151">
        <v>1196.3</v>
      </c>
      <c r="P210" s="152"/>
      <c r="S210" s="47"/>
      <c r="T210" s="49"/>
      <c r="U210" s="49"/>
      <c r="V210" s="49"/>
    </row>
    <row r="211" spans="1:25" s="7" customFormat="1" ht="259.5" customHeight="1" x14ac:dyDescent="0.3">
      <c r="A211" s="136"/>
      <c r="B211" s="137"/>
      <c r="C211" s="25" t="s">
        <v>140</v>
      </c>
      <c r="D211" s="24" t="s">
        <v>202</v>
      </c>
      <c r="E211" s="77" t="s">
        <v>144</v>
      </c>
      <c r="F211" s="83" t="s">
        <v>131</v>
      </c>
      <c r="G211" s="86"/>
      <c r="H211" s="255">
        <v>535628.47</v>
      </c>
      <c r="I211" s="256">
        <v>444000</v>
      </c>
      <c r="J211" s="256">
        <v>535628.47</v>
      </c>
      <c r="K211" s="128">
        <v>581073.9</v>
      </c>
      <c r="L211" s="151">
        <v>616930.4</v>
      </c>
      <c r="M211" s="273"/>
      <c r="N211" s="273"/>
      <c r="O211" s="151">
        <v>649191.9</v>
      </c>
      <c r="P211" s="152"/>
      <c r="S211" s="46"/>
      <c r="T211" s="46"/>
    </row>
    <row r="212" spans="1:25" s="7" customFormat="1" ht="131.25" customHeight="1" x14ac:dyDescent="0.3">
      <c r="A212" s="138"/>
      <c r="B212" s="139"/>
      <c r="C212" s="25" t="s">
        <v>140</v>
      </c>
      <c r="D212" s="24" t="s">
        <v>202</v>
      </c>
      <c r="E212" s="77" t="s">
        <v>409</v>
      </c>
      <c r="F212" s="83" t="s">
        <v>131</v>
      </c>
      <c r="G212" s="86"/>
      <c r="H212" s="255">
        <v>390.84</v>
      </c>
      <c r="I212" s="256">
        <v>163.63999999999999</v>
      </c>
      <c r="J212" s="256">
        <v>390.84</v>
      </c>
      <c r="K212" s="128">
        <v>421.9</v>
      </c>
      <c r="L212" s="151">
        <v>421.9</v>
      </c>
      <c r="M212" s="151"/>
      <c r="N212" s="151"/>
      <c r="O212" s="151">
        <v>421.9</v>
      </c>
      <c r="P212" s="203"/>
    </row>
    <row r="213" spans="1:25" s="7" customFormat="1" ht="180.75" customHeight="1" x14ac:dyDescent="0.3">
      <c r="A213" s="138"/>
      <c r="B213" s="139"/>
      <c r="C213" s="23" t="s">
        <v>140</v>
      </c>
      <c r="D213" s="26" t="s">
        <v>215</v>
      </c>
      <c r="E213" s="77" t="s">
        <v>398</v>
      </c>
      <c r="F213" s="76" t="s">
        <v>34</v>
      </c>
      <c r="G213" s="88"/>
      <c r="H213" s="255">
        <v>466.92</v>
      </c>
      <c r="I213" s="256">
        <v>31.29</v>
      </c>
      <c r="J213" s="256">
        <v>466.92</v>
      </c>
      <c r="K213" s="128">
        <v>234</v>
      </c>
      <c r="L213" s="151">
        <v>234</v>
      </c>
      <c r="M213" s="231"/>
      <c r="N213" s="231"/>
      <c r="O213" s="151">
        <v>110.1</v>
      </c>
      <c r="P213" s="230"/>
    </row>
    <row r="214" spans="1:25" s="7" customFormat="1" ht="147.75" customHeight="1" x14ac:dyDescent="0.3">
      <c r="A214" s="138"/>
      <c r="B214" s="139"/>
      <c r="C214" s="23" t="s">
        <v>140</v>
      </c>
      <c r="D214" s="26" t="s">
        <v>202</v>
      </c>
      <c r="E214" s="66" t="s">
        <v>263</v>
      </c>
      <c r="F214" s="83" t="s">
        <v>131</v>
      </c>
      <c r="G214" s="86"/>
      <c r="H214" s="255">
        <v>2745.76</v>
      </c>
      <c r="I214" s="256">
        <v>2150</v>
      </c>
      <c r="J214" s="256">
        <v>2745.76</v>
      </c>
      <c r="K214" s="128">
        <v>2745.76</v>
      </c>
      <c r="L214" s="151">
        <v>2745.76</v>
      </c>
      <c r="M214" s="273"/>
      <c r="N214" s="273"/>
      <c r="O214" s="151">
        <v>0</v>
      </c>
      <c r="P214" s="152"/>
    </row>
    <row r="215" spans="1:25" s="7" customFormat="1" ht="183" customHeight="1" x14ac:dyDescent="0.3">
      <c r="A215" s="136"/>
      <c r="B215" s="137"/>
      <c r="C215" s="25" t="s">
        <v>140</v>
      </c>
      <c r="D215" s="24" t="s">
        <v>203</v>
      </c>
      <c r="E215" s="114" t="s">
        <v>264</v>
      </c>
      <c r="F215" s="78" t="s">
        <v>68</v>
      </c>
      <c r="G215" s="86"/>
      <c r="H215" s="255">
        <v>200.97</v>
      </c>
      <c r="I215" s="256">
        <v>197.79</v>
      </c>
      <c r="J215" s="256">
        <v>200.97</v>
      </c>
      <c r="K215" s="128">
        <v>201</v>
      </c>
      <c r="L215" s="151">
        <v>201</v>
      </c>
      <c r="M215" s="273"/>
      <c r="N215" s="273"/>
      <c r="O215" s="151">
        <v>201</v>
      </c>
      <c r="P215" s="152"/>
      <c r="S215" s="62"/>
      <c r="T215" s="49"/>
      <c r="U215" s="49"/>
      <c r="V215" s="49"/>
    </row>
    <row r="216" spans="1:25" s="7" customFormat="1" ht="84.75" customHeight="1" x14ac:dyDescent="0.3">
      <c r="A216" s="140"/>
      <c r="B216" s="141"/>
      <c r="C216" s="45" t="s">
        <v>206</v>
      </c>
      <c r="D216" s="30" t="s">
        <v>216</v>
      </c>
      <c r="E216" s="115" t="s">
        <v>206</v>
      </c>
      <c r="F216" s="85"/>
      <c r="G216" s="86"/>
      <c r="H216" s="255">
        <f>H217</f>
        <v>986.14</v>
      </c>
      <c r="I216" s="256">
        <f>I217</f>
        <v>986.14</v>
      </c>
      <c r="J216" s="256">
        <f>J217</f>
        <v>986.14</v>
      </c>
      <c r="K216" s="256">
        <f>K217</f>
        <v>0</v>
      </c>
      <c r="L216" s="147">
        <f>L217</f>
        <v>0</v>
      </c>
      <c r="M216" s="147"/>
      <c r="N216" s="147"/>
      <c r="O216" s="147">
        <f>O217</f>
        <v>0</v>
      </c>
      <c r="P216" s="158"/>
    </row>
    <row r="217" spans="1:25" s="7" customFormat="1" ht="84.75" customHeight="1" x14ac:dyDescent="0.3">
      <c r="A217" s="140"/>
      <c r="B217" s="141"/>
      <c r="C217" s="50" t="s">
        <v>207</v>
      </c>
      <c r="D217" s="26" t="s">
        <v>217</v>
      </c>
      <c r="E217" s="115" t="s">
        <v>207</v>
      </c>
      <c r="F217" s="85"/>
      <c r="G217" s="86"/>
      <c r="H217" s="255">
        <f>I217</f>
        <v>986.14</v>
      </c>
      <c r="I217" s="256">
        <f>I218</f>
        <v>986.14</v>
      </c>
      <c r="J217" s="256">
        <f>J218</f>
        <v>986.14</v>
      </c>
      <c r="K217" s="256">
        <f>K218</f>
        <v>0</v>
      </c>
      <c r="L217" s="151">
        <f>L218</f>
        <v>0</v>
      </c>
      <c r="M217" s="151"/>
      <c r="N217" s="151"/>
      <c r="O217" s="151">
        <f>O218</f>
        <v>0</v>
      </c>
      <c r="P217" s="203"/>
    </row>
    <row r="218" spans="1:25" s="7" customFormat="1" ht="84.75" customHeight="1" x14ac:dyDescent="0.3">
      <c r="A218" s="140"/>
      <c r="B218" s="141"/>
      <c r="C218" s="44" t="s">
        <v>207</v>
      </c>
      <c r="D218" s="24" t="s">
        <v>265</v>
      </c>
      <c r="E218" s="116" t="s">
        <v>399</v>
      </c>
      <c r="F218" s="85" t="s">
        <v>266</v>
      </c>
      <c r="G218" s="86"/>
      <c r="H218" s="255">
        <v>986.14</v>
      </c>
      <c r="I218" s="256">
        <v>986.14</v>
      </c>
      <c r="J218" s="256">
        <v>986.14</v>
      </c>
      <c r="K218" s="128">
        <v>0</v>
      </c>
      <c r="L218" s="151">
        <v>0</v>
      </c>
      <c r="M218" s="151"/>
      <c r="N218" s="151"/>
      <c r="O218" s="151">
        <v>0</v>
      </c>
      <c r="P218" s="203"/>
    </row>
    <row r="219" spans="1:25" s="7" customFormat="1" ht="174.75" customHeight="1" x14ac:dyDescent="0.3">
      <c r="A219" s="140"/>
      <c r="B219" s="141"/>
      <c r="C219" s="43" t="s">
        <v>145</v>
      </c>
      <c r="D219" s="24"/>
      <c r="E219" s="117" t="s">
        <v>145</v>
      </c>
      <c r="F219" s="85"/>
      <c r="G219" s="86"/>
      <c r="H219" s="90">
        <f>H220</f>
        <v>-2.69</v>
      </c>
      <c r="I219" s="71">
        <f>I220</f>
        <v>-2.69</v>
      </c>
      <c r="J219" s="71">
        <f>J220</f>
        <v>-2.69</v>
      </c>
      <c r="K219" s="129">
        <f>K220</f>
        <v>0</v>
      </c>
      <c r="L219" s="147">
        <f>L220</f>
        <v>0</v>
      </c>
      <c r="M219" s="157"/>
      <c r="N219" s="157"/>
      <c r="O219" s="147">
        <f>O220</f>
        <v>0</v>
      </c>
      <c r="P219" s="148"/>
    </row>
    <row r="220" spans="1:25" s="7" customFormat="1" ht="133.5" customHeight="1" x14ac:dyDescent="0.3">
      <c r="A220" s="149"/>
      <c r="B220" s="150"/>
      <c r="C220" s="21" t="s">
        <v>145</v>
      </c>
      <c r="D220" s="26" t="s">
        <v>204</v>
      </c>
      <c r="E220" s="31" t="s">
        <v>145</v>
      </c>
      <c r="F220" s="83" t="s">
        <v>182</v>
      </c>
      <c r="G220" s="86"/>
      <c r="H220" s="255">
        <v>-2.69</v>
      </c>
      <c r="I220" s="256">
        <v>-2.69</v>
      </c>
      <c r="J220" s="256">
        <v>-2.69</v>
      </c>
      <c r="K220" s="128">
        <v>0</v>
      </c>
      <c r="L220" s="151">
        <v>0</v>
      </c>
      <c r="M220" s="273"/>
      <c r="N220" s="273"/>
      <c r="O220" s="151">
        <v>0</v>
      </c>
      <c r="P220" s="152"/>
    </row>
    <row r="221" spans="1:25" s="2" customFormat="1" ht="22.5" customHeight="1" thickBot="1" x14ac:dyDescent="0.35">
      <c r="A221" s="143" t="s">
        <v>5</v>
      </c>
      <c r="B221" s="143"/>
      <c r="C221" s="143"/>
      <c r="D221" s="143"/>
      <c r="E221" s="143"/>
      <c r="F221" s="144"/>
      <c r="G221" s="89"/>
      <c r="H221" s="91">
        <f>H158+H159</f>
        <v>2503213.9299999997</v>
      </c>
      <c r="I221" s="92">
        <f>I158+I159</f>
        <v>1465578.236</v>
      </c>
      <c r="J221" s="92">
        <f>J158+J159</f>
        <v>2313915.56</v>
      </c>
      <c r="K221" s="92">
        <f>K158+K159</f>
        <v>1796324.69</v>
      </c>
      <c r="L221" s="145">
        <f>L158+L159</f>
        <v>1820239.9850000001</v>
      </c>
      <c r="M221" s="145"/>
      <c r="N221" s="145"/>
      <c r="O221" s="145">
        <f>O158+O159</f>
        <v>1731036.6</v>
      </c>
      <c r="P221" s="146"/>
    </row>
    <row r="222" spans="1:25" ht="15.75" x14ac:dyDescent="0.25">
      <c r="A222" s="9"/>
      <c r="B222" s="9"/>
      <c r="C222" s="9"/>
      <c r="D222" s="9"/>
      <c r="E222" s="118"/>
      <c r="F222" s="8"/>
      <c r="K222" s="275">
        <f>SUM(K78:K153)</f>
        <v>3645.95</v>
      </c>
    </row>
  </sheetData>
  <mergeCells count="564">
    <mergeCell ref="A185:B185"/>
    <mergeCell ref="L185:N185"/>
    <mergeCell ref="O185:P185"/>
    <mergeCell ref="A178:B178"/>
    <mergeCell ref="L178:N178"/>
    <mergeCell ref="O178:P178"/>
    <mergeCell ref="L142:N142"/>
    <mergeCell ref="O142:P142"/>
    <mergeCell ref="L146:N146"/>
    <mergeCell ref="O146:P146"/>
    <mergeCell ref="L147:N147"/>
    <mergeCell ref="O147:P147"/>
    <mergeCell ref="L148:N148"/>
    <mergeCell ref="O148:P148"/>
    <mergeCell ref="A172:B172"/>
    <mergeCell ref="L172:N172"/>
    <mergeCell ref="O172:P172"/>
    <mergeCell ref="L143:N143"/>
    <mergeCell ref="O143:P143"/>
    <mergeCell ref="A144:B144"/>
    <mergeCell ref="L144:N144"/>
    <mergeCell ref="O144:P144"/>
    <mergeCell ref="A151:B151"/>
    <mergeCell ref="L151:N151"/>
    <mergeCell ref="O139:P139"/>
    <mergeCell ref="L140:N140"/>
    <mergeCell ref="O140:P140"/>
    <mergeCell ref="L141:N141"/>
    <mergeCell ref="L179:N179"/>
    <mergeCell ref="O179:P179"/>
    <mergeCell ref="L175:N175"/>
    <mergeCell ref="O175:P175"/>
    <mergeCell ref="L152:N152"/>
    <mergeCell ref="O152:P152"/>
    <mergeCell ref="L177:N177"/>
    <mergeCell ref="A175:B175"/>
    <mergeCell ref="A176:B176"/>
    <mergeCell ref="L176:N176"/>
    <mergeCell ref="O176:P176"/>
    <mergeCell ref="O141:P141"/>
    <mergeCell ref="A153:B153"/>
    <mergeCell ref="L153:N153"/>
    <mergeCell ref="O153:P153"/>
    <mergeCell ref="L156:N156"/>
    <mergeCell ref="O156:P156"/>
    <mergeCell ref="A162:B162"/>
    <mergeCell ref="L162:N162"/>
    <mergeCell ref="O162:P162"/>
    <mergeCell ref="A160:B160"/>
    <mergeCell ref="L160:N160"/>
    <mergeCell ref="O160:P160"/>
    <mergeCell ref="A161:B161"/>
    <mergeCell ref="L145:N145"/>
    <mergeCell ref="O145:P145"/>
    <mergeCell ref="A143:B143"/>
    <mergeCell ref="A157:B157"/>
    <mergeCell ref="L157:N157"/>
    <mergeCell ref="O157:P157"/>
    <mergeCell ref="A152:B152"/>
    <mergeCell ref="A177:B177"/>
    <mergeCell ref="O177:P177"/>
    <mergeCell ref="A168:B168"/>
    <mergeCell ref="L168:N168"/>
    <mergeCell ref="O168:P168"/>
    <mergeCell ref="L119:N119"/>
    <mergeCell ref="O119:P119"/>
    <mergeCell ref="L115:N115"/>
    <mergeCell ref="O115:P115"/>
    <mergeCell ref="L116:N116"/>
    <mergeCell ref="O116:P116"/>
    <mergeCell ref="L118:N118"/>
    <mergeCell ref="O118:P118"/>
    <mergeCell ref="L117:N117"/>
    <mergeCell ref="O117:P117"/>
    <mergeCell ref="O163:P163"/>
    <mergeCell ref="A170:B170"/>
    <mergeCell ref="L170:N170"/>
    <mergeCell ref="A169:B169"/>
    <mergeCell ref="L169:N169"/>
    <mergeCell ref="O169:P169"/>
    <mergeCell ref="A167:B167"/>
    <mergeCell ref="L167:N167"/>
    <mergeCell ref="O167:P167"/>
    <mergeCell ref="A192:B192"/>
    <mergeCell ref="L192:N192"/>
    <mergeCell ref="O192:P192"/>
    <mergeCell ref="L190:N190"/>
    <mergeCell ref="O190:P190"/>
    <mergeCell ref="A190:B190"/>
    <mergeCell ref="A188:B188"/>
    <mergeCell ref="L188:N188"/>
    <mergeCell ref="O188:P188"/>
    <mergeCell ref="A189:B189"/>
    <mergeCell ref="L189:N189"/>
    <mergeCell ref="O189:P189"/>
    <mergeCell ref="L218:N218"/>
    <mergeCell ref="O218:P218"/>
    <mergeCell ref="A216:B216"/>
    <mergeCell ref="A217:B217"/>
    <mergeCell ref="A218:B218"/>
    <mergeCell ref="L216:N216"/>
    <mergeCell ref="O216:P216"/>
    <mergeCell ref="L217:N217"/>
    <mergeCell ref="O217:P217"/>
    <mergeCell ref="D16:E17"/>
    <mergeCell ref="F16:F20"/>
    <mergeCell ref="G16:G20"/>
    <mergeCell ref="A25:B25"/>
    <mergeCell ref="L25:N25"/>
    <mergeCell ref="O25:P25"/>
    <mergeCell ref="A16:B20"/>
    <mergeCell ref="L29:N29"/>
    <mergeCell ref="O29:P29"/>
    <mergeCell ref="O24:P24"/>
    <mergeCell ref="O22:P22"/>
    <mergeCell ref="K16:P17"/>
    <mergeCell ref="H16:H20"/>
    <mergeCell ref="I16:I20"/>
    <mergeCell ref="J16:J20"/>
    <mergeCell ref="O21:P21"/>
    <mergeCell ref="A22:B22"/>
    <mergeCell ref="L22:N22"/>
    <mergeCell ref="A23:B23"/>
    <mergeCell ref="L23:N23"/>
    <mergeCell ref="O23:P23"/>
    <mergeCell ref="D18:D20"/>
    <mergeCell ref="E18:E20"/>
    <mergeCell ref="K18:K20"/>
    <mergeCell ref="A30:B30"/>
    <mergeCell ref="L30:N30"/>
    <mergeCell ref="O30:P30"/>
    <mergeCell ref="L28:N28"/>
    <mergeCell ref="O28:P28"/>
    <mergeCell ref="L18:N20"/>
    <mergeCell ref="O18:P20"/>
    <mergeCell ref="L1:P5"/>
    <mergeCell ref="A7:P7"/>
    <mergeCell ref="A8:P8"/>
    <mergeCell ref="O9:P9"/>
    <mergeCell ref="O10:P10"/>
    <mergeCell ref="A11:L11"/>
    <mergeCell ref="M11:N11"/>
    <mergeCell ref="O11:P11"/>
    <mergeCell ref="M14:N14"/>
    <mergeCell ref="O14:P14"/>
    <mergeCell ref="A12:C12"/>
    <mergeCell ref="D12:L12"/>
    <mergeCell ref="O12:P12"/>
    <mergeCell ref="A13:C13"/>
    <mergeCell ref="D13:L13"/>
    <mergeCell ref="O13:P13"/>
    <mergeCell ref="C16:C20"/>
    <mergeCell ref="A26:B26"/>
    <mergeCell ref="L26:N26"/>
    <mergeCell ref="O26:P26"/>
    <mergeCell ref="A21:B21"/>
    <mergeCell ref="L21:N21"/>
    <mergeCell ref="A29:B29"/>
    <mergeCell ref="A28:B28"/>
    <mergeCell ref="A24:B24"/>
    <mergeCell ref="L24:N24"/>
    <mergeCell ref="A27:B27"/>
    <mergeCell ref="L27:N27"/>
    <mergeCell ref="O27:P27"/>
    <mergeCell ref="A34:B34"/>
    <mergeCell ref="L34:N34"/>
    <mergeCell ref="O34:P34"/>
    <mergeCell ref="A31:B31"/>
    <mergeCell ref="L31:N31"/>
    <mergeCell ref="O31:P31"/>
    <mergeCell ref="A32:B32"/>
    <mergeCell ref="L32:N32"/>
    <mergeCell ref="O32:P32"/>
    <mergeCell ref="A33:B33"/>
    <mergeCell ref="L33:N33"/>
    <mergeCell ref="O33:P33"/>
    <mergeCell ref="A39:B39"/>
    <mergeCell ref="L39:N39"/>
    <mergeCell ref="O39:P39"/>
    <mergeCell ref="A40:B40"/>
    <mergeCell ref="L40:N40"/>
    <mergeCell ref="O40:P40"/>
    <mergeCell ref="A35:B35"/>
    <mergeCell ref="L35:N35"/>
    <mergeCell ref="O35:P35"/>
    <mergeCell ref="A37:B37"/>
    <mergeCell ref="L37:N37"/>
    <mergeCell ref="O37:P37"/>
    <mergeCell ref="A36:B36"/>
    <mergeCell ref="L36:N36"/>
    <mergeCell ref="O36:P36"/>
    <mergeCell ref="A38:B38"/>
    <mergeCell ref="L38:N38"/>
    <mergeCell ref="O38:P38"/>
    <mergeCell ref="A43:B43"/>
    <mergeCell ref="L43:N43"/>
    <mergeCell ref="O43:P43"/>
    <mergeCell ref="A44:B44"/>
    <mergeCell ref="L44:N44"/>
    <mergeCell ref="O44:P44"/>
    <mergeCell ref="A41:B41"/>
    <mergeCell ref="L41:N41"/>
    <mergeCell ref="O41:P41"/>
    <mergeCell ref="A42:B42"/>
    <mergeCell ref="L42:N42"/>
    <mergeCell ref="O42:P42"/>
    <mergeCell ref="A47:B47"/>
    <mergeCell ref="L47:N47"/>
    <mergeCell ref="O47:P47"/>
    <mergeCell ref="A48:B48"/>
    <mergeCell ref="L48:N48"/>
    <mergeCell ref="O48:P48"/>
    <mergeCell ref="A45:B45"/>
    <mergeCell ref="L45:N45"/>
    <mergeCell ref="O45:P45"/>
    <mergeCell ref="A46:B46"/>
    <mergeCell ref="L46:N46"/>
    <mergeCell ref="O46:P46"/>
    <mergeCell ref="A51:B51"/>
    <mergeCell ref="L51:N51"/>
    <mergeCell ref="O51:P51"/>
    <mergeCell ref="A52:B52"/>
    <mergeCell ref="L52:N52"/>
    <mergeCell ref="O52:P52"/>
    <mergeCell ref="A49:B49"/>
    <mergeCell ref="L49:N49"/>
    <mergeCell ref="O49:P49"/>
    <mergeCell ref="A50:B50"/>
    <mergeCell ref="L50:N50"/>
    <mergeCell ref="O50:P50"/>
    <mergeCell ref="A55:B55"/>
    <mergeCell ref="L55:N55"/>
    <mergeCell ref="O55:P55"/>
    <mergeCell ref="A56:B56"/>
    <mergeCell ref="L56:N56"/>
    <mergeCell ref="O56:P56"/>
    <mergeCell ref="A53:B53"/>
    <mergeCell ref="L53:N53"/>
    <mergeCell ref="O53:P53"/>
    <mergeCell ref="A54:B54"/>
    <mergeCell ref="L54:N54"/>
    <mergeCell ref="O54:P54"/>
    <mergeCell ref="A59:B59"/>
    <mergeCell ref="L59:N59"/>
    <mergeCell ref="O59:P59"/>
    <mergeCell ref="A60:B60"/>
    <mergeCell ref="L60:N60"/>
    <mergeCell ref="O60:P60"/>
    <mergeCell ref="A57:B57"/>
    <mergeCell ref="L57:N57"/>
    <mergeCell ref="O57:P57"/>
    <mergeCell ref="A58:B58"/>
    <mergeCell ref="L58:N58"/>
    <mergeCell ref="O58:P58"/>
    <mergeCell ref="A63:B63"/>
    <mergeCell ref="L63:N63"/>
    <mergeCell ref="O63:P63"/>
    <mergeCell ref="A64:B64"/>
    <mergeCell ref="L64:N64"/>
    <mergeCell ref="O64:P64"/>
    <mergeCell ref="A61:B61"/>
    <mergeCell ref="L61:N61"/>
    <mergeCell ref="O61:P61"/>
    <mergeCell ref="A62:B62"/>
    <mergeCell ref="L62:N62"/>
    <mergeCell ref="O62:P62"/>
    <mergeCell ref="A67:B67"/>
    <mergeCell ref="L67:N67"/>
    <mergeCell ref="O67:P67"/>
    <mergeCell ref="A69:B69"/>
    <mergeCell ref="L69:N69"/>
    <mergeCell ref="O69:P69"/>
    <mergeCell ref="A65:B65"/>
    <mergeCell ref="L65:N65"/>
    <mergeCell ref="O65:P65"/>
    <mergeCell ref="A66:B66"/>
    <mergeCell ref="L66:N66"/>
    <mergeCell ref="O66:P66"/>
    <mergeCell ref="A68:B68"/>
    <mergeCell ref="L68:N68"/>
    <mergeCell ref="O68:P68"/>
    <mergeCell ref="A72:B72"/>
    <mergeCell ref="L72:N72"/>
    <mergeCell ref="O72:P72"/>
    <mergeCell ref="A73:B73"/>
    <mergeCell ref="L73:N73"/>
    <mergeCell ref="O73:P73"/>
    <mergeCell ref="A70:B70"/>
    <mergeCell ref="L70:N70"/>
    <mergeCell ref="O70:P70"/>
    <mergeCell ref="L71:N71"/>
    <mergeCell ref="O71:P71"/>
    <mergeCell ref="A71:B71"/>
    <mergeCell ref="A77:B77"/>
    <mergeCell ref="L77:N77"/>
    <mergeCell ref="O77:P77"/>
    <mergeCell ref="L83:N83"/>
    <mergeCell ref="O83:P83"/>
    <mergeCell ref="L80:N80"/>
    <mergeCell ref="O80:P80"/>
    <mergeCell ref="L78:N78"/>
    <mergeCell ref="O78:P78"/>
    <mergeCell ref="L79:N79"/>
    <mergeCell ref="O79:P79"/>
    <mergeCell ref="L81:N81"/>
    <mergeCell ref="O81:P81"/>
    <mergeCell ref="A74:B74"/>
    <mergeCell ref="L74:N74"/>
    <mergeCell ref="O74:P74"/>
    <mergeCell ref="A75:B75"/>
    <mergeCell ref="L75:N75"/>
    <mergeCell ref="O75:P75"/>
    <mergeCell ref="A76:B76"/>
    <mergeCell ref="L76:N76"/>
    <mergeCell ref="O76:P76"/>
    <mergeCell ref="A186:B186"/>
    <mergeCell ref="L186:N186"/>
    <mergeCell ref="O186:P186"/>
    <mergeCell ref="A154:B154"/>
    <mergeCell ref="L154:N154"/>
    <mergeCell ref="O154:P154"/>
    <mergeCell ref="A158:B158"/>
    <mergeCell ref="L158:N158"/>
    <mergeCell ref="O158:P158"/>
    <mergeCell ref="A159:B159"/>
    <mergeCell ref="L159:N159"/>
    <mergeCell ref="O159:P159"/>
    <mergeCell ref="A155:B155"/>
    <mergeCell ref="L155:N155"/>
    <mergeCell ref="O155:P155"/>
    <mergeCell ref="A156:B156"/>
    <mergeCell ref="A183:B183"/>
    <mergeCell ref="L183:N183"/>
    <mergeCell ref="O183:P183"/>
    <mergeCell ref="A179:B179"/>
    <mergeCell ref="L180:N180"/>
    <mergeCell ref="O180:P180"/>
    <mergeCell ref="L174:N174"/>
    <mergeCell ref="O174:P174"/>
    <mergeCell ref="O181:P181"/>
    <mergeCell ref="A184:B184"/>
    <mergeCell ref="L86:N86"/>
    <mergeCell ref="O86:P86"/>
    <mergeCell ref="L97:N97"/>
    <mergeCell ref="O97:P97"/>
    <mergeCell ref="L98:N98"/>
    <mergeCell ref="O98:P98"/>
    <mergeCell ref="A150:B150"/>
    <mergeCell ref="L150:N150"/>
    <mergeCell ref="O150:P150"/>
    <mergeCell ref="L149:N149"/>
    <mergeCell ref="O149:P149"/>
    <mergeCell ref="L128:N128"/>
    <mergeCell ref="O128:P128"/>
    <mergeCell ref="L129:N129"/>
    <mergeCell ref="O129:P129"/>
    <mergeCell ref="L131:N131"/>
    <mergeCell ref="O131:P131"/>
    <mergeCell ref="L134:N134"/>
    <mergeCell ref="L114:N114"/>
    <mergeCell ref="O114:P114"/>
    <mergeCell ref="O104:P104"/>
    <mergeCell ref="L89:N89"/>
    <mergeCell ref="L84:N84"/>
    <mergeCell ref="O84:P84"/>
    <mergeCell ref="L161:N161"/>
    <mergeCell ref="O161:P161"/>
    <mergeCell ref="O173:P173"/>
    <mergeCell ref="A164:B164"/>
    <mergeCell ref="L164:N164"/>
    <mergeCell ref="O164:P164"/>
    <mergeCell ref="A166:B166"/>
    <mergeCell ref="L166:N166"/>
    <mergeCell ref="O166:P166"/>
    <mergeCell ref="A165:B165"/>
    <mergeCell ref="L165:N165"/>
    <mergeCell ref="O165:P165"/>
    <mergeCell ref="A163:B163"/>
    <mergeCell ref="L163:N163"/>
    <mergeCell ref="O89:P89"/>
    <mergeCell ref="L90:N90"/>
    <mergeCell ref="L85:N85"/>
    <mergeCell ref="O85:P85"/>
    <mergeCell ref="O151:P151"/>
    <mergeCell ref="L138:N138"/>
    <mergeCell ref="O138:P138"/>
    <mergeCell ref="L139:N139"/>
    <mergeCell ref="A213:B213"/>
    <mergeCell ref="L213:N213"/>
    <mergeCell ref="O213:P213"/>
    <mergeCell ref="A214:B214"/>
    <mergeCell ref="L214:N214"/>
    <mergeCell ref="O214:P214"/>
    <mergeCell ref="L199:N199"/>
    <mergeCell ref="O199:P199"/>
    <mergeCell ref="A201:B201"/>
    <mergeCell ref="L201:N201"/>
    <mergeCell ref="A221:F221"/>
    <mergeCell ref="L221:N221"/>
    <mergeCell ref="O221:P221"/>
    <mergeCell ref="A219:B219"/>
    <mergeCell ref="L219:N219"/>
    <mergeCell ref="O219:P219"/>
    <mergeCell ref="A220:B220"/>
    <mergeCell ref="L220:N220"/>
    <mergeCell ref="O220:P220"/>
    <mergeCell ref="A212:B212"/>
    <mergeCell ref="L212:N212"/>
    <mergeCell ref="O212:P212"/>
    <mergeCell ref="A206:B206"/>
    <mergeCell ref="O208:P208"/>
    <mergeCell ref="A203:B203"/>
    <mergeCell ref="L195:N195"/>
    <mergeCell ref="O195:P195"/>
    <mergeCell ref="A200:B200"/>
    <mergeCell ref="L200:N200"/>
    <mergeCell ref="O200:P200"/>
    <mergeCell ref="O198:P198"/>
    <mergeCell ref="O201:P201"/>
    <mergeCell ref="O196:P196"/>
    <mergeCell ref="A202:B202"/>
    <mergeCell ref="L202:N202"/>
    <mergeCell ref="O202:P202"/>
    <mergeCell ref="O197:P197"/>
    <mergeCell ref="A199:B199"/>
    <mergeCell ref="A197:B197"/>
    <mergeCell ref="L197:N197"/>
    <mergeCell ref="V209:Y209"/>
    <mergeCell ref="L210:N210"/>
    <mergeCell ref="O210:P210"/>
    <mergeCell ref="A205:B205"/>
    <mergeCell ref="L205:N205"/>
    <mergeCell ref="O205:P205"/>
    <mergeCell ref="L204:N204"/>
    <mergeCell ref="O204:P204"/>
    <mergeCell ref="L203:N203"/>
    <mergeCell ref="O203:P203"/>
    <mergeCell ref="A204:B204"/>
    <mergeCell ref="A207:B207"/>
    <mergeCell ref="L207:N207"/>
    <mergeCell ref="O207:P207"/>
    <mergeCell ref="A208:B208"/>
    <mergeCell ref="L208:N208"/>
    <mergeCell ref="O209:P209"/>
    <mergeCell ref="L206:N206"/>
    <mergeCell ref="O206:P206"/>
    <mergeCell ref="A182:B182"/>
    <mergeCell ref="L182:N182"/>
    <mergeCell ref="O182:P182"/>
    <mergeCell ref="A181:B181"/>
    <mergeCell ref="L181:N181"/>
    <mergeCell ref="A174:B174"/>
    <mergeCell ref="O170:P170"/>
    <mergeCell ref="A198:B198"/>
    <mergeCell ref="L198:N198"/>
    <mergeCell ref="A195:B195"/>
    <mergeCell ref="A171:B171"/>
    <mergeCell ref="L171:N171"/>
    <mergeCell ref="O171:P171"/>
    <mergeCell ref="L184:N184"/>
    <mergeCell ref="O184:P184"/>
    <mergeCell ref="A193:B193"/>
    <mergeCell ref="L193:N193"/>
    <mergeCell ref="O193:P193"/>
    <mergeCell ref="A187:B187"/>
    <mergeCell ref="L187:N187"/>
    <mergeCell ref="O187:P187"/>
    <mergeCell ref="A191:B191"/>
    <mergeCell ref="L191:N191"/>
    <mergeCell ref="O191:P191"/>
    <mergeCell ref="L82:N82"/>
    <mergeCell ref="O82:P82"/>
    <mergeCell ref="L87:N87"/>
    <mergeCell ref="O87:P87"/>
    <mergeCell ref="A215:B215"/>
    <mergeCell ref="L215:N215"/>
    <mergeCell ref="O215:P215"/>
    <mergeCell ref="A173:B173"/>
    <mergeCell ref="L173:N173"/>
    <mergeCell ref="A180:B180"/>
    <mergeCell ref="A211:B211"/>
    <mergeCell ref="L211:N211"/>
    <mergeCell ref="O211:P211"/>
    <mergeCell ref="L209:N209"/>
    <mergeCell ref="A209:B209"/>
    <mergeCell ref="A196:B196"/>
    <mergeCell ref="L196:N196"/>
    <mergeCell ref="A194:B194"/>
    <mergeCell ref="L194:N194"/>
    <mergeCell ref="O194:P194"/>
    <mergeCell ref="A210:B210"/>
    <mergeCell ref="L100:N100"/>
    <mergeCell ref="O100:P100"/>
    <mergeCell ref="L104:N104"/>
    <mergeCell ref="O90:P90"/>
    <mergeCell ref="L93:N93"/>
    <mergeCell ref="O93:P93"/>
    <mergeCell ref="L95:N95"/>
    <mergeCell ref="O95:P95"/>
    <mergeCell ref="L94:N94"/>
    <mergeCell ref="O94:P94"/>
    <mergeCell ref="L92:N92"/>
    <mergeCell ref="O92:P92"/>
    <mergeCell ref="L96:N96"/>
    <mergeCell ref="O96:P96"/>
    <mergeCell ref="L91:N91"/>
    <mergeCell ref="O91:P91"/>
    <mergeCell ref="L111:N111"/>
    <mergeCell ref="O111:P111"/>
    <mergeCell ref="L102:N102"/>
    <mergeCell ref="O102:P102"/>
    <mergeCell ref="L109:N109"/>
    <mergeCell ref="O109:P109"/>
    <mergeCell ref="L110:N110"/>
    <mergeCell ref="O110:P110"/>
    <mergeCell ref="L112:N112"/>
    <mergeCell ref="O112:P112"/>
    <mergeCell ref="L113:N113"/>
    <mergeCell ref="O113:P113"/>
    <mergeCell ref="L125:N125"/>
    <mergeCell ref="O125:P125"/>
    <mergeCell ref="L121:N121"/>
    <mergeCell ref="O121:P121"/>
    <mergeCell ref="O133:P133"/>
    <mergeCell ref="L130:N130"/>
    <mergeCell ref="O130:P130"/>
    <mergeCell ref="L135:N135"/>
    <mergeCell ref="O135:P135"/>
    <mergeCell ref="L132:N132"/>
    <mergeCell ref="L126:N126"/>
    <mergeCell ref="O126:P126"/>
    <mergeCell ref="O132:P132"/>
    <mergeCell ref="L122:N122"/>
    <mergeCell ref="O122:P122"/>
    <mergeCell ref="L123:N123"/>
    <mergeCell ref="O123:P123"/>
    <mergeCell ref="L124:N124"/>
    <mergeCell ref="O124:P124"/>
    <mergeCell ref="O134:P134"/>
    <mergeCell ref="L133:N133"/>
    <mergeCell ref="L88:N88"/>
    <mergeCell ref="O88:P88"/>
    <mergeCell ref="L101:N101"/>
    <mergeCell ref="O101:P101"/>
    <mergeCell ref="L136:N136"/>
    <mergeCell ref="O136:P136"/>
    <mergeCell ref="L103:N103"/>
    <mergeCell ref="O103:P103"/>
    <mergeCell ref="L137:N137"/>
    <mergeCell ref="O137:P137"/>
    <mergeCell ref="L120:N120"/>
    <mergeCell ref="O120:P120"/>
    <mergeCell ref="L127:N127"/>
    <mergeCell ref="O127:P127"/>
    <mergeCell ref="L99:N99"/>
    <mergeCell ref="O99:P99"/>
    <mergeCell ref="L105:N105"/>
    <mergeCell ref="O105:P105"/>
    <mergeCell ref="L106:N106"/>
    <mergeCell ref="O106:P106"/>
    <mergeCell ref="L107:N107"/>
    <mergeCell ref="O107:P107"/>
    <mergeCell ref="L108:N108"/>
    <mergeCell ref="O108:P108"/>
  </mergeCells>
  <pageMargins left="0" right="0" top="0.35433070866141736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исп.01.10.2021</vt:lpstr>
      <vt:lpstr>исп.01.10.2021!Область_печати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2021-10-27T07:12:20Z</dcterms:modified>
</cp:coreProperties>
</file>