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" yWindow="-90" windowWidth="15420" windowHeight="12840"/>
  </bookViews>
  <sheets>
    <sheet name="по РзПр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G46" i="1"/>
  <c r="G45" i="1"/>
  <c r="G44" i="1"/>
  <c r="G42" i="1"/>
  <c r="G41" i="1"/>
  <c r="G39" i="1"/>
  <c r="G37" i="1"/>
  <c r="G35" i="1"/>
  <c r="G34" i="1"/>
  <c r="G31" i="1"/>
  <c r="G30" i="1"/>
  <c r="G29" i="1"/>
  <c r="G28" i="1"/>
  <c r="G26" i="1"/>
  <c r="G25" i="1"/>
  <c r="G24" i="1"/>
  <c r="G23" i="1"/>
  <c r="G21" i="1"/>
  <c r="G20" i="1"/>
  <c r="G19" i="1"/>
  <c r="G17" i="1"/>
  <c r="G16" i="1"/>
  <c r="G11" i="1"/>
  <c r="G10" i="1"/>
  <c r="G9" i="1"/>
  <c r="G8" i="1"/>
  <c r="D15" i="1" l="1"/>
  <c r="H16" i="1" l="1"/>
  <c r="F15" i="1"/>
  <c r="E15" i="1"/>
  <c r="F38" i="1" l="1"/>
  <c r="H12" i="1"/>
  <c r="E47" i="1"/>
  <c r="F47" i="1"/>
  <c r="E43" i="1"/>
  <c r="F43" i="1"/>
  <c r="E33" i="1"/>
  <c r="F33" i="1"/>
  <c r="E27" i="1"/>
  <c r="F27" i="1"/>
  <c r="E22" i="1"/>
  <c r="F22" i="1"/>
  <c r="G7" i="1"/>
  <c r="D47" i="1"/>
  <c r="D43" i="1"/>
  <c r="E38" i="1"/>
  <c r="D38" i="1"/>
  <c r="E36" i="1"/>
  <c r="F36" i="1"/>
  <c r="D36" i="1"/>
  <c r="D33" i="1"/>
  <c r="D27" i="1"/>
  <c r="D22" i="1"/>
  <c r="E18" i="1"/>
  <c r="F18" i="1"/>
  <c r="D18" i="1"/>
  <c r="E6" i="1"/>
  <c r="F6" i="1"/>
  <c r="D6" i="1"/>
  <c r="G22" i="1" l="1"/>
  <c r="F49" i="1"/>
  <c r="D49" i="1"/>
  <c r="E49" i="1"/>
  <c r="G13" i="1"/>
  <c r="G14" i="1"/>
  <c r="G15" i="1"/>
  <c r="G18" i="1"/>
  <c r="G27" i="1"/>
  <c r="G33" i="1"/>
  <c r="G36" i="1"/>
  <c r="G38" i="1"/>
  <c r="G43" i="1"/>
  <c r="G47" i="1"/>
  <c r="G49" i="1" l="1"/>
  <c r="H8" i="1"/>
  <c r="H9" i="1"/>
  <c r="H10" i="1"/>
  <c r="H11" i="1"/>
  <c r="H13" i="1"/>
  <c r="H14" i="1"/>
  <c r="H15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7" i="1"/>
  <c r="H6" i="1"/>
  <c r="G6" i="1"/>
</calcChain>
</file>

<file path=xl/sharedStrings.xml><?xml version="1.0" encoding="utf-8"?>
<sst xmlns="http://schemas.openxmlformats.org/spreadsheetml/2006/main" count="164" uniqueCount="91">
  <si>
    <t>тыс.руб.</t>
  </si>
  <si>
    <t>Наименование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</si>
  <si>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</si>
  <si>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</si>
  <si>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</si>
  <si>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</si>
  <si>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</si>
  <si>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</si>
  <si>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</si>
  <si>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</si>
  <si>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</si>
  <si>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</si>
  <si>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</si>
  <si>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</si>
  <si>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</si>
  <si>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</si>
  <si>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</si>
  <si>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</si>
  <si>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</si>
  <si>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</si>
  <si>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</si>
  <si>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НАЦИОНАЛЬНАЯ ЭКОНОМИКА</t>
  </si>
  <si>
    <t>Сельское хозяйство и рыболовство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</si>
  <si>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</si>
  <si>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</si>
  <si>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</si>
  <si>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</si>
  <si>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</si>
  <si>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</si>
  <si>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</si>
  <si>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</si>
  <si>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</si>
  <si>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</si>
  <si>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</si>
  <si>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</si>
  <si>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</si>
  <si>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</si>
  <si>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</si>
  <si>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</si>
  <si>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</si>
  <si>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</si>
  <si>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</si>
  <si>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</si>
  <si>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</si>
  <si>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</si>
  <si>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</si>
  <si>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</si>
  <si>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</si>
  <si>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</si>
  <si>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</si>
  <si>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</si>
  <si>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</si>
  <si>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</si>
  <si>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</t>
  </si>
  <si>
    <t>Рз</t>
  </si>
  <si>
    <t>Пр</t>
  </si>
  <si>
    <t>Дополнительное образование детей</t>
  </si>
  <si>
    <t>Молодежная политика</t>
  </si>
  <si>
    <t>Сведения о фактически произведенных расходах бюджета по разделам и подразделам классификации расходов в сравнении с первоначально утвержденными решением о бюджете значениями  и с уточненными значениями с учетом внесенных изменений</t>
  </si>
  <si>
    <t>Судебная система</t>
  </si>
  <si>
    <t>Плановые назначения (с учетом внесенных изменений)</t>
  </si>
  <si>
    <t>Причины отклонений фактического исполнения от первоночального плана</t>
  </si>
  <si>
    <t>Процент исполнения от первоначального плана</t>
  </si>
  <si>
    <t>Процент исполнения от плановых назначений (с учетом внесенных изменений)</t>
  </si>
  <si>
    <t>5</t>
  </si>
  <si>
    <t>Обеспечение проведения выборов и референдумов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</si>
  <si>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</si>
  <si>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</si>
  <si>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 связи с увеличеним субсидии "Частичная оплата стоимости путевок для детей работающих граждан в организации отдыха и оздоровления детей в каникулярное время"</t>
  </si>
  <si>
    <t>В связи с увеличением плановых назначений на совершенствование МТБ и проведение ремонтов в образовательных учреждениях</t>
  </si>
  <si>
    <t>В связи уменьшением плановых назначений по пенсионным выплатам муниципальных служащих</t>
  </si>
  <si>
    <t xml:space="preserve">Поступление средств областного бюджета на совершенствование МТБ для занятий физической культурой и спортом и увеличение плановых назначениий на содержание муниципальных учреждений </t>
  </si>
  <si>
    <t>В связи с доведением средств из областного бюджета и увеличением средств местного бюджета на софинансирование</t>
  </si>
  <si>
    <t xml:space="preserve">В связи с увеличением средств областного бюджета по субсидии "Региональная поддержка малого и среднего предпринимательства, включая крестьянские (фермерские) хозяйства (в части предоставления субсидии местным бюджетам на поддержку и развитие субъектов малого и среднего предпринимательства, включая крестьянские (фермерские) хозяйства)" </t>
  </si>
  <si>
    <t>Исполнено на 01.01.2023</t>
  </si>
  <si>
    <t>Первоначальный план (Решение Белогорского городского Совета народных депутатов от 17.12.2021 года № 06/20)</t>
  </si>
  <si>
    <t>В связи уменьшением средств областного бюджета по субсидии на создание новых мест в общеобразовательных организациях в связи с ростом числа обучающихся, вызванным демографическим фактором</t>
  </si>
  <si>
    <t>в 6,2 раза</t>
  </si>
  <si>
    <t>в связи с увеличением плановых назначений на проведение дополнительных выборов в городской Совет</t>
  </si>
  <si>
    <t xml:space="preserve">в связи с самомороспуском городского Совета в 2022 году </t>
  </si>
  <si>
    <t>В связи с увеличеним средств областного бюджета по субвенции на организацию мероприятий при осуществлении деятельности по обращению с животными без владельцев</t>
  </si>
  <si>
    <t>В связи с выделением средств областного бюджета по модернизации систем дополнительного образования</t>
  </si>
  <si>
    <t>6</t>
  </si>
  <si>
    <t>в 5,3 раза больше</t>
  </si>
  <si>
    <t>Увеличение расходов по выплатам за счет средств резервного фонда местных администраций, а также  связи с выделением средств областного бюджета по предоставлению гражданам, стоящим на учете, мер социальной поддержки в виде ЕДВ для улучшения жилищных условий, приобретения земельного участка для индивидуального жилищного строительства</t>
  </si>
  <si>
    <t>В связи с увеличением плановых назначений на совершенствование МТБ и проведение мероприятий, а также за счет средств областного бюджета на реализацию мероприятий по созданию модельных муниципальных библиотек</t>
  </si>
  <si>
    <t xml:space="preserve"> в 2 раза больше</t>
  </si>
  <si>
    <t>В связи уменьшением плановых назначений по содержанию казённых и бюджеттных муниципальных учреждений</t>
  </si>
  <si>
    <t>В связи с уменьшением средств областного бюджета на осуществление муниципальными образованиями дорожной деятельности в отношении автомобильных дорог местного значения и сооружений на них</t>
  </si>
  <si>
    <t>В связи с уменьшением долговой нагрузки на бюджет</t>
  </si>
  <si>
    <t>В связи с уменьшением  средств местного бюджета на расходы на обеспечение функций органов местного самоуправления и деятельности централизованных бухгалтерий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</si>
</sst>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0"/>
      <name val="Arial Cyr"/>
      <charset val="204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9" fillId="0" borderId="4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right" vertical="center"/>
    </xf>
    <xf numFmtId="165" fontId="13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5" fontId="12" fillId="2" borderId="1" xfId="0" applyNumberFormat="1" applyFont="1" applyFill="1" applyBorder="1" applyAlignment="1">
      <alignment horizontal="right" vertical="center"/>
    </xf>
    <xf numFmtId="165" fontId="13" fillId="2" borderId="1" xfId="0" applyNumberFormat="1" applyFont="1" applyFill="1" applyBorder="1" applyAlignment="1">
      <alignment horizontal="right" vertical="center"/>
    </xf>
    <xf numFmtId="165" fontId="6" fillId="2" borderId="1" xfId="0" applyNumberFormat="1" applyFont="1" applyFill="1" applyBorder="1" applyAlignment="1" applyProtection="1">
      <alignment horizontal="right" vertical="center" wrapText="1"/>
    </xf>
    <xf numFmtId="164" fontId="11" fillId="2" borderId="1" xfId="0" applyNumberFormat="1" applyFont="1" applyFill="1" applyBorder="1" applyAlignment="1">
      <alignment horizontal="left" vertical="center" wrapText="1"/>
    </xf>
    <xf numFmtId="2" fontId="11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 applyProtection="1">
      <alignment horizontal="right"/>
    </xf>
    <xf numFmtId="165" fontId="6" fillId="2" borderId="1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 applyProtection="1">
      <alignment horizontal="right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zoomScaleNormal="100" workbookViewId="0">
      <selection activeCell="L26" sqref="L26"/>
    </sheetView>
  </sheetViews>
  <sheetFormatPr defaultColWidth="15.85546875" defaultRowHeight="15.75" x14ac:dyDescent="0.2"/>
  <cols>
    <col min="1" max="1" width="57.140625" style="2" customWidth="1"/>
    <col min="2" max="2" width="7.140625" style="2" customWidth="1"/>
    <col min="3" max="3" width="6.28515625" style="3" customWidth="1"/>
    <col min="4" max="4" width="21.42578125" style="41" customWidth="1"/>
    <col min="5" max="5" width="17.42578125" style="42" customWidth="1"/>
    <col min="6" max="6" width="14.5703125" style="42" customWidth="1"/>
    <col min="7" max="7" width="16.140625" style="42" customWidth="1"/>
    <col min="8" max="8" width="16.5703125" style="1" customWidth="1"/>
    <col min="9" max="9" width="43.42578125" style="42" customWidth="1"/>
    <col min="10" max="10" width="15.85546875" style="1"/>
    <col min="11" max="11" width="13.5703125" style="1" customWidth="1"/>
    <col min="12" max="12" width="15.85546875" style="1"/>
    <col min="13" max="13" width="14" style="1" customWidth="1"/>
    <col min="14" max="16384" width="15.85546875" style="1"/>
  </cols>
  <sheetData>
    <row r="1" spans="1:13" ht="52.5" customHeight="1" x14ac:dyDescent="0.2">
      <c r="A1" s="61" t="s">
        <v>58</v>
      </c>
      <c r="B1" s="61"/>
      <c r="C1" s="61"/>
      <c r="D1" s="61"/>
      <c r="E1" s="61"/>
      <c r="F1" s="61"/>
      <c r="G1" s="61"/>
      <c r="H1" s="61"/>
      <c r="I1" s="61"/>
      <c r="J1" s="26"/>
      <c r="K1" s="26"/>
      <c r="L1" s="26"/>
      <c r="M1" s="26"/>
    </row>
    <row r="3" spans="1:13" s="6" customFormat="1" x14ac:dyDescent="0.2">
      <c r="A3" s="4"/>
      <c r="B3" s="4"/>
      <c r="C3" s="5"/>
      <c r="D3" s="32"/>
      <c r="E3" s="33"/>
      <c r="F3" s="34"/>
      <c r="G3" s="33"/>
      <c r="I3" s="34" t="s">
        <v>0</v>
      </c>
    </row>
    <row r="4" spans="1:13" ht="91.5" customHeight="1" x14ac:dyDescent="0.2">
      <c r="A4" s="14" t="s">
        <v>1</v>
      </c>
      <c r="B4" s="14" t="s">
        <v>54</v>
      </c>
      <c r="C4" s="14" t="s">
        <v>55</v>
      </c>
      <c r="D4" s="60" t="s">
        <v>75</v>
      </c>
      <c r="E4" s="35" t="s">
        <v>60</v>
      </c>
      <c r="F4" s="59" t="s">
        <v>74</v>
      </c>
      <c r="G4" s="31" t="s">
        <v>62</v>
      </c>
      <c r="H4" s="31" t="s">
        <v>63</v>
      </c>
      <c r="I4" s="31" t="s">
        <v>61</v>
      </c>
      <c r="J4" s="18"/>
      <c r="K4" s="18"/>
      <c r="L4" s="18"/>
      <c r="M4" s="18"/>
    </row>
    <row r="5" spans="1:13" ht="12.75" customHeight="1" x14ac:dyDescent="0.2">
      <c r="A5" s="7">
        <v>1</v>
      </c>
      <c r="B5" s="7">
        <v>2</v>
      </c>
      <c r="C5" s="7">
        <v>3</v>
      </c>
      <c r="D5" s="36">
        <v>4</v>
      </c>
      <c r="E5" s="37" t="s">
        <v>64</v>
      </c>
      <c r="F5" s="38" t="s">
        <v>82</v>
      </c>
      <c r="G5" s="29">
        <v>7</v>
      </c>
      <c r="H5" s="29">
        <v>8</v>
      </c>
      <c r="I5" s="29">
        <v>9</v>
      </c>
      <c r="J5" s="19"/>
      <c r="K5" s="19"/>
      <c r="L5" s="19"/>
      <c r="M5" s="19"/>
    </row>
    <row r="6" spans="1:13" ht="19.5" customHeight="1" x14ac:dyDescent="0.2">
      <c r="A6" s="13" t="s">
        <v>2</v>
      </c>
      <c r="B6" s="14" t="s">
        <v>3</v>
      </c>
      <c r="C6" s="14" t="s">
        <v>4</v>
      </c>
      <c r="D6" s="39">
        <f>SUM(D7:D14)</f>
        <v>215543.4</v>
      </c>
      <c r="E6" s="39">
        <f t="shared" ref="E6:F6" si="0">SUM(E7:E14)</f>
        <v>212046.7</v>
      </c>
      <c r="F6" s="50">
        <f t="shared" si="0"/>
        <v>203266.8</v>
      </c>
      <c r="G6" s="15">
        <f>F6/D6*100</f>
        <v>94.304348915346054</v>
      </c>
      <c r="H6" s="15">
        <f>F6/E6*100</f>
        <v>95.859449828740551</v>
      </c>
      <c r="I6" s="45"/>
      <c r="J6" s="20"/>
      <c r="K6" s="20"/>
      <c r="L6" s="20"/>
      <c r="M6" s="17"/>
    </row>
    <row r="7" spans="1:13" ht="48" customHeight="1" x14ac:dyDescent="0.25">
      <c r="A7" s="11" t="s">
        <v>5</v>
      </c>
      <c r="B7" s="8" t="s">
        <v>3</v>
      </c>
      <c r="C7" s="8" t="s">
        <v>6</v>
      </c>
      <c r="D7" s="40">
        <v>1765.1</v>
      </c>
      <c r="E7" s="40">
        <v>1841.7</v>
      </c>
      <c r="F7" s="56">
        <v>1841.5</v>
      </c>
      <c r="G7" s="15">
        <f>F7/D7*100</f>
        <v>104.3283666647782</v>
      </c>
      <c r="H7" s="9">
        <f>F7/E7*100</f>
        <v>99.989140468045818</v>
      </c>
      <c r="I7" s="45"/>
      <c r="J7" s="20"/>
      <c r="K7" s="20"/>
      <c r="L7" s="20"/>
      <c r="M7" s="17"/>
    </row>
    <row r="8" spans="1:13" ht="46.5" customHeight="1" x14ac:dyDescent="0.2">
      <c r="A8" s="11" t="s">
        <v>7</v>
      </c>
      <c r="B8" s="8" t="s">
        <v>3</v>
      </c>
      <c r="C8" s="8" t="s">
        <v>8</v>
      </c>
      <c r="D8" s="40">
        <v>3842.8</v>
      </c>
      <c r="E8" s="40">
        <v>3600.6</v>
      </c>
      <c r="F8" s="52">
        <v>1450.1</v>
      </c>
      <c r="G8" s="15">
        <f t="shared" ref="G8:G11" si="1">F8/D8*100</f>
        <v>37.735505360674502</v>
      </c>
      <c r="H8" s="9">
        <f t="shared" ref="H8:H49" si="2">F8/E8*100</f>
        <v>40.273843248347497</v>
      </c>
      <c r="I8" s="53" t="s">
        <v>79</v>
      </c>
      <c r="J8" s="20"/>
      <c r="K8" s="20"/>
      <c r="L8" s="20"/>
      <c r="M8" s="17"/>
    </row>
    <row r="9" spans="1:13" ht="65.25" customHeight="1" x14ac:dyDescent="0.2">
      <c r="A9" s="11" t="s">
        <v>9</v>
      </c>
      <c r="B9" s="8" t="s">
        <v>3</v>
      </c>
      <c r="C9" s="8" t="s">
        <v>10</v>
      </c>
      <c r="D9" s="40">
        <v>61321.4</v>
      </c>
      <c r="E9" s="40">
        <v>59720.2</v>
      </c>
      <c r="F9" s="52">
        <v>58711.3</v>
      </c>
      <c r="G9" s="15">
        <f t="shared" si="1"/>
        <v>95.743574021467225</v>
      </c>
      <c r="H9" s="9">
        <f t="shared" si="2"/>
        <v>98.310621866638101</v>
      </c>
      <c r="I9" s="46"/>
      <c r="J9" s="20"/>
      <c r="K9" s="20"/>
      <c r="L9" s="20"/>
      <c r="M9" s="17"/>
    </row>
    <row r="10" spans="1:13" x14ac:dyDescent="0.2">
      <c r="A10" s="27" t="s">
        <v>59</v>
      </c>
      <c r="B10" s="8" t="s">
        <v>3</v>
      </c>
      <c r="C10" s="28" t="s">
        <v>11</v>
      </c>
      <c r="D10" s="40">
        <v>419.9</v>
      </c>
      <c r="E10" s="40">
        <v>419.9</v>
      </c>
      <c r="F10" s="52">
        <v>419.9</v>
      </c>
      <c r="G10" s="15">
        <f t="shared" si="1"/>
        <v>100</v>
      </c>
      <c r="H10" s="9">
        <f t="shared" si="2"/>
        <v>100</v>
      </c>
      <c r="I10" s="47"/>
      <c r="J10" s="20"/>
      <c r="K10" s="20"/>
      <c r="L10" s="20"/>
      <c r="M10" s="17"/>
    </row>
    <row r="11" spans="1:13" ht="47.25" x14ac:dyDescent="0.2">
      <c r="A11" s="11" t="s">
        <v>12</v>
      </c>
      <c r="B11" s="8" t="s">
        <v>3</v>
      </c>
      <c r="C11" s="8" t="s">
        <v>13</v>
      </c>
      <c r="D11" s="40">
        <v>25226.2</v>
      </c>
      <c r="E11" s="40">
        <v>24733.8</v>
      </c>
      <c r="F11" s="52">
        <v>24122.7</v>
      </c>
      <c r="G11" s="15">
        <f t="shared" si="1"/>
        <v>95.625579754382358</v>
      </c>
      <c r="H11" s="9">
        <f t="shared" si="2"/>
        <v>97.529291900152842</v>
      </c>
      <c r="I11" s="46"/>
      <c r="J11" s="21"/>
      <c r="K11" s="20"/>
      <c r="L11" s="22"/>
      <c r="M11" s="17"/>
    </row>
    <row r="12" spans="1:13" ht="38.25" x14ac:dyDescent="0.2">
      <c r="A12" s="11" t="s">
        <v>65</v>
      </c>
      <c r="B12" s="8" t="s">
        <v>3</v>
      </c>
      <c r="C12" s="28" t="s">
        <v>14</v>
      </c>
      <c r="D12" s="40">
        <v>0</v>
      </c>
      <c r="E12" s="40">
        <v>6200</v>
      </c>
      <c r="F12" s="52">
        <v>6200</v>
      </c>
      <c r="G12" s="15" t="s">
        <v>77</v>
      </c>
      <c r="H12" s="9">
        <f t="shared" si="2"/>
        <v>100</v>
      </c>
      <c r="I12" s="46" t="s">
        <v>78</v>
      </c>
      <c r="J12" s="21"/>
      <c r="K12" s="20"/>
      <c r="L12" s="22"/>
      <c r="M12" s="17"/>
    </row>
    <row r="13" spans="1:13" x14ac:dyDescent="0.2">
      <c r="A13" s="11" t="s">
        <v>15</v>
      </c>
      <c r="B13" s="8" t="s">
        <v>3</v>
      </c>
      <c r="C13" s="8" t="s">
        <v>16</v>
      </c>
      <c r="D13" s="40">
        <v>1000</v>
      </c>
      <c r="E13" s="40">
        <v>203</v>
      </c>
      <c r="F13" s="52">
        <v>0</v>
      </c>
      <c r="G13" s="15">
        <f t="shared" ref="G13:G49" si="3">F13/D13*100</f>
        <v>0</v>
      </c>
      <c r="H13" s="9">
        <f t="shared" si="2"/>
        <v>0</v>
      </c>
      <c r="I13" s="47"/>
      <c r="J13" s="21"/>
      <c r="K13" s="20"/>
      <c r="L13" s="22"/>
      <c r="M13" s="17"/>
    </row>
    <row r="14" spans="1:13" ht="38.25" x14ac:dyDescent="0.2">
      <c r="A14" s="11" t="s">
        <v>17</v>
      </c>
      <c r="B14" s="8" t="s">
        <v>3</v>
      </c>
      <c r="C14" s="8" t="s">
        <v>18</v>
      </c>
      <c r="D14" s="40">
        <v>121968</v>
      </c>
      <c r="E14" s="40">
        <v>115327.5</v>
      </c>
      <c r="F14" s="52">
        <v>110521.3</v>
      </c>
      <c r="G14" s="15">
        <f t="shared" si="3"/>
        <v>90.614997376361018</v>
      </c>
      <c r="H14" s="9">
        <f t="shared" si="2"/>
        <v>95.832563785740604</v>
      </c>
      <c r="I14" s="54" t="s">
        <v>87</v>
      </c>
      <c r="J14" s="21"/>
      <c r="K14" s="20"/>
      <c r="L14" s="22"/>
      <c r="M14" s="17"/>
    </row>
    <row r="15" spans="1:13" ht="34.5" customHeight="1" x14ac:dyDescent="0.2">
      <c r="A15" s="13" t="s">
        <v>19</v>
      </c>
      <c r="B15" s="14" t="s">
        <v>8</v>
      </c>
      <c r="C15" s="14" t="s">
        <v>4</v>
      </c>
      <c r="D15" s="39">
        <f>SUM(D16)+D17</f>
        <v>15578.3</v>
      </c>
      <c r="E15" s="39">
        <f>SUM(E16:E17)</f>
        <v>15477</v>
      </c>
      <c r="F15" s="50">
        <f>SUM(F16:F17)</f>
        <v>15235.099999999999</v>
      </c>
      <c r="G15" s="15">
        <f t="shared" si="3"/>
        <v>97.796935480764901</v>
      </c>
      <c r="H15" s="15">
        <f t="shared" si="2"/>
        <v>98.437035601214689</v>
      </c>
      <c r="I15" s="47"/>
      <c r="J15" s="20"/>
      <c r="K15" s="20"/>
      <c r="L15" s="23"/>
      <c r="M15" s="17"/>
    </row>
    <row r="16" spans="1:13" x14ac:dyDescent="0.2">
      <c r="A16" s="11" t="s">
        <v>66</v>
      </c>
      <c r="B16" s="8" t="s">
        <v>8</v>
      </c>
      <c r="C16" s="28" t="s">
        <v>20</v>
      </c>
      <c r="D16" s="40">
        <v>15078.3</v>
      </c>
      <c r="E16" s="40">
        <v>14977</v>
      </c>
      <c r="F16" s="57">
        <v>14735.3</v>
      </c>
      <c r="G16" s="15">
        <f t="shared" si="3"/>
        <v>97.725207748884159</v>
      </c>
      <c r="H16" s="9">
        <f t="shared" si="2"/>
        <v>98.386192161314014</v>
      </c>
      <c r="I16" s="46"/>
      <c r="J16" s="20"/>
      <c r="K16" s="20"/>
      <c r="L16" s="23"/>
      <c r="M16" s="17"/>
    </row>
    <row r="17" spans="1:13" ht="47.25" x14ac:dyDescent="0.2">
      <c r="A17" s="11" t="s">
        <v>67</v>
      </c>
      <c r="B17" s="8" t="s">
        <v>8</v>
      </c>
      <c r="C17" s="8">
        <v>10</v>
      </c>
      <c r="D17" s="40">
        <v>500</v>
      </c>
      <c r="E17" s="40">
        <v>500</v>
      </c>
      <c r="F17" s="52">
        <v>499.8</v>
      </c>
      <c r="G17" s="15">
        <f t="shared" si="3"/>
        <v>99.960000000000008</v>
      </c>
      <c r="H17" s="9">
        <f t="shared" si="2"/>
        <v>99.960000000000008</v>
      </c>
      <c r="I17" s="53"/>
      <c r="J17" s="21"/>
      <c r="K17" s="20"/>
      <c r="L17" s="22"/>
      <c r="M17" s="17"/>
    </row>
    <row r="18" spans="1:13" ht="21.75" customHeight="1" x14ac:dyDescent="0.2">
      <c r="A18" s="13" t="s">
        <v>21</v>
      </c>
      <c r="B18" s="14" t="s">
        <v>10</v>
      </c>
      <c r="C18" s="14" t="s">
        <v>4</v>
      </c>
      <c r="D18" s="39">
        <f>SUM(D19:D21)</f>
        <v>84811.9</v>
      </c>
      <c r="E18" s="39">
        <f>SUM(E19:E21)</f>
        <v>86020.849999999991</v>
      </c>
      <c r="F18" s="50">
        <f>SUM(F19:F21)</f>
        <v>84256.299999999988</v>
      </c>
      <c r="G18" s="15">
        <f t="shared" si="3"/>
        <v>99.344903250605157</v>
      </c>
      <c r="H18" s="15">
        <f t="shared" si="2"/>
        <v>97.948694996620006</v>
      </c>
      <c r="I18" s="45"/>
      <c r="J18" s="20"/>
      <c r="K18" s="20"/>
      <c r="L18" s="23"/>
      <c r="M18" s="17"/>
    </row>
    <row r="19" spans="1:13" ht="51" x14ac:dyDescent="0.2">
      <c r="A19" s="11" t="s">
        <v>22</v>
      </c>
      <c r="B19" s="8" t="s">
        <v>10</v>
      </c>
      <c r="C19" s="8" t="s">
        <v>11</v>
      </c>
      <c r="D19" s="40">
        <v>1346.3</v>
      </c>
      <c r="E19" s="40">
        <v>4638.3999999999996</v>
      </c>
      <c r="F19" s="52">
        <v>4161.8999999999996</v>
      </c>
      <c r="G19" s="15">
        <f t="shared" si="3"/>
        <v>309.13615093218448</v>
      </c>
      <c r="H19" s="9">
        <f t="shared" si="2"/>
        <v>89.727061055536396</v>
      </c>
      <c r="I19" s="53" t="s">
        <v>80</v>
      </c>
      <c r="J19" s="21"/>
      <c r="K19" s="20"/>
      <c r="L19" s="22"/>
      <c r="M19" s="17"/>
    </row>
    <row r="20" spans="1:13" ht="57" customHeight="1" x14ac:dyDescent="0.2">
      <c r="A20" s="11" t="s">
        <v>24</v>
      </c>
      <c r="B20" s="8" t="s">
        <v>10</v>
      </c>
      <c r="C20" s="8" t="s">
        <v>20</v>
      </c>
      <c r="D20" s="40">
        <v>72445.399999999994</v>
      </c>
      <c r="E20" s="40">
        <v>66326.05</v>
      </c>
      <c r="F20" s="52">
        <v>66094.2</v>
      </c>
      <c r="G20" s="15">
        <f t="shared" si="3"/>
        <v>91.233121771706692</v>
      </c>
      <c r="H20" s="9">
        <f t="shared" si="2"/>
        <v>99.650439005488792</v>
      </c>
      <c r="I20" s="54" t="s">
        <v>88</v>
      </c>
      <c r="J20" s="21"/>
      <c r="K20" s="20"/>
      <c r="L20" s="22"/>
      <c r="M20" s="17"/>
    </row>
    <row r="21" spans="1:13" ht="102" x14ac:dyDescent="0.2">
      <c r="A21" s="11" t="s">
        <v>25</v>
      </c>
      <c r="B21" s="8" t="s">
        <v>10</v>
      </c>
      <c r="C21" s="8" t="s">
        <v>26</v>
      </c>
      <c r="D21" s="40">
        <v>11020.2</v>
      </c>
      <c r="E21" s="40">
        <v>15056.4</v>
      </c>
      <c r="F21" s="52">
        <v>14000.2</v>
      </c>
      <c r="G21" s="15">
        <f t="shared" si="3"/>
        <v>127.04125151993611</v>
      </c>
      <c r="H21" s="9">
        <f t="shared" si="2"/>
        <v>92.985042905342581</v>
      </c>
      <c r="I21" s="54" t="s">
        <v>73</v>
      </c>
      <c r="J21" s="20"/>
      <c r="K21" s="20"/>
      <c r="L21" s="20"/>
      <c r="M21" s="17"/>
    </row>
    <row r="22" spans="1:13" ht="24.75" customHeight="1" x14ac:dyDescent="0.2">
      <c r="A22" s="13" t="s">
        <v>27</v>
      </c>
      <c r="B22" s="14" t="s">
        <v>11</v>
      </c>
      <c r="C22" s="14" t="s">
        <v>4</v>
      </c>
      <c r="D22" s="39">
        <f>SUM(D23:D26)</f>
        <v>590558.60000000009</v>
      </c>
      <c r="E22" s="39">
        <f t="shared" ref="E22:F22" si="4">SUM(E23:E26)</f>
        <v>870517.21200000006</v>
      </c>
      <c r="F22" s="50">
        <f t="shared" si="4"/>
        <v>788039.09999999986</v>
      </c>
      <c r="G22" s="15">
        <f t="shared" si="3"/>
        <v>133.43961124264379</v>
      </c>
      <c r="H22" s="15">
        <f t="shared" si="2"/>
        <v>90.525389864433819</v>
      </c>
      <c r="I22" s="47"/>
      <c r="J22" s="20"/>
      <c r="K22" s="20"/>
      <c r="L22" s="23"/>
      <c r="M22" s="17"/>
    </row>
    <row r="23" spans="1:13" ht="46.5" customHeight="1" x14ac:dyDescent="0.2">
      <c r="A23" s="12" t="s">
        <v>28</v>
      </c>
      <c r="B23" s="10" t="s">
        <v>11</v>
      </c>
      <c r="C23" s="8" t="s">
        <v>3</v>
      </c>
      <c r="D23" s="40">
        <v>20656.2</v>
      </c>
      <c r="E23" s="40">
        <v>32872.04</v>
      </c>
      <c r="F23" s="52">
        <v>32529.5</v>
      </c>
      <c r="G23" s="15">
        <f t="shared" si="3"/>
        <v>157.48056273661177</v>
      </c>
      <c r="H23" s="9">
        <f t="shared" si="2"/>
        <v>98.957959408664635</v>
      </c>
      <c r="I23" s="54" t="s">
        <v>72</v>
      </c>
      <c r="J23" s="24"/>
      <c r="K23" s="20"/>
      <c r="L23" s="24"/>
      <c r="M23" s="17"/>
    </row>
    <row r="24" spans="1:13" ht="48.75" customHeight="1" x14ac:dyDescent="0.2">
      <c r="A24" s="12" t="s">
        <v>29</v>
      </c>
      <c r="B24" s="10" t="s">
        <v>11</v>
      </c>
      <c r="C24" s="8" t="s">
        <v>6</v>
      </c>
      <c r="D24" s="40">
        <v>259673.8</v>
      </c>
      <c r="E24" s="40">
        <v>361865.7</v>
      </c>
      <c r="F24" s="52">
        <v>338308.3</v>
      </c>
      <c r="G24" s="15">
        <f t="shared" si="3"/>
        <v>130.2820307632114</v>
      </c>
      <c r="H24" s="9">
        <f t="shared" si="2"/>
        <v>93.490015771044327</v>
      </c>
      <c r="I24" s="54" t="s">
        <v>72</v>
      </c>
      <c r="J24" s="24"/>
      <c r="K24" s="20"/>
      <c r="L24" s="24"/>
      <c r="M24" s="17"/>
    </row>
    <row r="25" spans="1:13" ht="65.25" customHeight="1" x14ac:dyDescent="0.2">
      <c r="A25" s="12" t="s">
        <v>30</v>
      </c>
      <c r="B25" s="10" t="s">
        <v>11</v>
      </c>
      <c r="C25" s="8" t="s">
        <v>8</v>
      </c>
      <c r="D25" s="40">
        <v>291547.3</v>
      </c>
      <c r="E25" s="40">
        <v>457182.97200000001</v>
      </c>
      <c r="F25" s="52">
        <v>400316.1</v>
      </c>
      <c r="G25" s="15">
        <f t="shared" si="3"/>
        <v>137.30742833152632</v>
      </c>
      <c r="H25" s="9">
        <f t="shared" si="2"/>
        <v>87.561463247148225</v>
      </c>
      <c r="I25" s="54" t="s">
        <v>72</v>
      </c>
      <c r="J25" s="24"/>
      <c r="K25" s="20"/>
      <c r="L25" s="24"/>
      <c r="M25" s="17"/>
    </row>
    <row r="26" spans="1:13" ht="51" customHeight="1" x14ac:dyDescent="0.2">
      <c r="A26" s="12" t="s">
        <v>31</v>
      </c>
      <c r="B26" s="10" t="s">
        <v>11</v>
      </c>
      <c r="C26" s="8" t="s">
        <v>11</v>
      </c>
      <c r="D26" s="40">
        <v>18681.3</v>
      </c>
      <c r="E26" s="40">
        <v>18596.5</v>
      </c>
      <c r="F26" s="52">
        <v>16885.2</v>
      </c>
      <c r="G26" s="15">
        <f t="shared" si="3"/>
        <v>90.385572738513915</v>
      </c>
      <c r="H26" s="9">
        <f t="shared" si="2"/>
        <v>90.797730755787384</v>
      </c>
      <c r="I26" s="54" t="s">
        <v>90</v>
      </c>
      <c r="J26" s="24"/>
      <c r="K26" s="20"/>
      <c r="L26" s="24"/>
      <c r="M26" s="17"/>
    </row>
    <row r="27" spans="1:13" ht="24" customHeight="1" x14ac:dyDescent="0.2">
      <c r="A27" s="13" t="s">
        <v>32</v>
      </c>
      <c r="B27" s="16" t="s">
        <v>14</v>
      </c>
      <c r="C27" s="14" t="s">
        <v>4</v>
      </c>
      <c r="D27" s="39">
        <f>SUM(D28:D32)</f>
        <v>1055366.625</v>
      </c>
      <c r="E27" s="50">
        <f t="shared" ref="E27:F27" si="5">SUM(E28:E32)</f>
        <v>1038430.0580000001</v>
      </c>
      <c r="F27" s="50">
        <f t="shared" si="5"/>
        <v>1017812.2799999999</v>
      </c>
      <c r="G27" s="15">
        <f t="shared" si="3"/>
        <v>96.441583037553414</v>
      </c>
      <c r="H27" s="15">
        <f t="shared" si="2"/>
        <v>98.014524151996369</v>
      </c>
      <c r="I27" s="47"/>
      <c r="J27" s="25"/>
      <c r="K27" s="20"/>
      <c r="L27" s="25"/>
      <c r="M27" s="17"/>
    </row>
    <row r="28" spans="1:13" ht="24.75" customHeight="1" x14ac:dyDescent="0.2">
      <c r="A28" s="12" t="s">
        <v>33</v>
      </c>
      <c r="B28" s="10" t="s">
        <v>14</v>
      </c>
      <c r="C28" s="8" t="s">
        <v>3</v>
      </c>
      <c r="D28" s="40">
        <v>279320.7</v>
      </c>
      <c r="E28" s="40">
        <v>271056.2</v>
      </c>
      <c r="F28" s="58">
        <v>270939.18</v>
      </c>
      <c r="G28" s="15">
        <f t="shared" si="3"/>
        <v>96.999320136316427</v>
      </c>
      <c r="H28" s="9">
        <f t="shared" si="2"/>
        <v>99.956828141175151</v>
      </c>
      <c r="I28" s="48"/>
      <c r="J28" s="24"/>
      <c r="K28" s="20"/>
      <c r="L28" s="24"/>
      <c r="M28" s="17"/>
    </row>
    <row r="29" spans="1:13" ht="69" customHeight="1" x14ac:dyDescent="0.2">
      <c r="A29" s="12" t="s">
        <v>34</v>
      </c>
      <c r="B29" s="10" t="s">
        <v>14</v>
      </c>
      <c r="C29" s="8" t="s">
        <v>6</v>
      </c>
      <c r="D29" s="40">
        <v>644617.4</v>
      </c>
      <c r="E29" s="40">
        <v>546495.6</v>
      </c>
      <c r="F29" s="58">
        <v>526840.80000000005</v>
      </c>
      <c r="G29" s="15">
        <f t="shared" si="3"/>
        <v>81.729224187867104</v>
      </c>
      <c r="H29" s="9">
        <f t="shared" si="2"/>
        <v>96.403484309846249</v>
      </c>
      <c r="I29" s="48" t="s">
        <v>76</v>
      </c>
      <c r="J29" s="24"/>
      <c r="K29" s="20"/>
      <c r="L29" s="24"/>
      <c r="M29" s="17"/>
    </row>
    <row r="30" spans="1:13" ht="38.25" x14ac:dyDescent="0.2">
      <c r="A30" s="12" t="s">
        <v>56</v>
      </c>
      <c r="B30" s="10" t="s">
        <v>14</v>
      </c>
      <c r="C30" s="8" t="s">
        <v>8</v>
      </c>
      <c r="D30" s="40">
        <v>74327.199999999997</v>
      </c>
      <c r="E30" s="40">
        <v>130463.2</v>
      </c>
      <c r="F30" s="58">
        <v>130163.4</v>
      </c>
      <c r="G30" s="15">
        <f t="shared" si="3"/>
        <v>175.12216254614731</v>
      </c>
      <c r="H30" s="9">
        <f t="shared" si="2"/>
        <v>99.770203398352947</v>
      </c>
      <c r="I30" s="46" t="s">
        <v>81</v>
      </c>
      <c r="J30" s="24"/>
      <c r="K30" s="20"/>
      <c r="L30" s="24"/>
      <c r="M30" s="17"/>
    </row>
    <row r="31" spans="1:13" ht="53.25" customHeight="1" x14ac:dyDescent="0.2">
      <c r="A31" s="12" t="s">
        <v>57</v>
      </c>
      <c r="B31" s="10" t="s">
        <v>14</v>
      </c>
      <c r="C31" s="8" t="s">
        <v>14</v>
      </c>
      <c r="D31" s="40">
        <v>7733.125</v>
      </c>
      <c r="E31" s="40">
        <v>8831.2999999999993</v>
      </c>
      <c r="F31" s="58">
        <v>8595.7000000000007</v>
      </c>
      <c r="G31" s="15">
        <f t="shared" si="3"/>
        <v>111.15428756162613</v>
      </c>
      <c r="H31" s="9">
        <f t="shared" si="2"/>
        <v>97.332216095025657</v>
      </c>
      <c r="I31" s="53" t="s">
        <v>68</v>
      </c>
      <c r="J31" s="24"/>
      <c r="K31" s="20"/>
      <c r="L31" s="24"/>
      <c r="M31" s="17"/>
    </row>
    <row r="32" spans="1:13" ht="44.25" customHeight="1" x14ac:dyDescent="0.2">
      <c r="A32" s="12" t="s">
        <v>35</v>
      </c>
      <c r="B32" s="10" t="s">
        <v>14</v>
      </c>
      <c r="C32" s="8" t="s">
        <v>20</v>
      </c>
      <c r="D32" s="40">
        <v>49368.2</v>
      </c>
      <c r="E32" s="40">
        <v>81583.758000000002</v>
      </c>
      <c r="F32" s="58">
        <v>81273.2</v>
      </c>
      <c r="G32" s="15" t="s">
        <v>86</v>
      </c>
      <c r="H32" s="9">
        <f t="shared" si="2"/>
        <v>99.619338447243379</v>
      </c>
      <c r="I32" s="54" t="s">
        <v>69</v>
      </c>
      <c r="J32" s="24"/>
      <c r="K32" s="20"/>
      <c r="L32" s="24"/>
      <c r="M32" s="17"/>
    </row>
    <row r="33" spans="1:13" ht="19.5" customHeight="1" x14ac:dyDescent="0.2">
      <c r="A33" s="13" t="s">
        <v>36</v>
      </c>
      <c r="B33" s="16" t="s">
        <v>23</v>
      </c>
      <c r="C33" s="14" t="s">
        <v>4</v>
      </c>
      <c r="D33" s="39">
        <f>SUM(D34:D35)</f>
        <v>89461.2</v>
      </c>
      <c r="E33" s="50">
        <f t="shared" ref="E33:F33" si="6">SUM(E34:E35)</f>
        <v>99826.200000000012</v>
      </c>
      <c r="F33" s="50">
        <f t="shared" si="6"/>
        <v>98907.5</v>
      </c>
      <c r="G33" s="15">
        <f t="shared" si="3"/>
        <v>110.55910271715558</v>
      </c>
      <c r="H33" s="15">
        <f t="shared" si="2"/>
        <v>99.079700519502893</v>
      </c>
      <c r="I33" s="47"/>
      <c r="J33" s="25"/>
      <c r="K33" s="20"/>
      <c r="L33" s="25"/>
      <c r="M33" s="17"/>
    </row>
    <row r="34" spans="1:13" ht="63.75" x14ac:dyDescent="0.2">
      <c r="A34" s="12" t="s">
        <v>37</v>
      </c>
      <c r="B34" s="10" t="s">
        <v>23</v>
      </c>
      <c r="C34" s="8" t="s">
        <v>3</v>
      </c>
      <c r="D34" s="40">
        <v>62318.6</v>
      </c>
      <c r="E34" s="40">
        <v>71789.8</v>
      </c>
      <c r="F34" s="58">
        <v>71789.899999999994</v>
      </c>
      <c r="G34" s="15">
        <f t="shared" si="3"/>
        <v>115.19819123022661</v>
      </c>
      <c r="H34" s="9">
        <f t="shared" si="2"/>
        <v>100.00013929555452</v>
      </c>
      <c r="I34" s="54" t="s">
        <v>85</v>
      </c>
      <c r="J34" s="24"/>
      <c r="K34" s="20"/>
      <c r="L34" s="24"/>
      <c r="M34" s="17"/>
    </row>
    <row r="35" spans="1:13" x14ac:dyDescent="0.2">
      <c r="A35" s="12" t="s">
        <v>38</v>
      </c>
      <c r="B35" s="10" t="s">
        <v>23</v>
      </c>
      <c r="C35" s="8" t="s">
        <v>10</v>
      </c>
      <c r="D35" s="40">
        <v>27142.6</v>
      </c>
      <c r="E35" s="51">
        <v>28036.400000000001</v>
      </c>
      <c r="F35" s="58">
        <v>27117.599999999999</v>
      </c>
      <c r="G35" s="15">
        <f t="shared" si="3"/>
        <v>99.907893864257659</v>
      </c>
      <c r="H35" s="9">
        <f t="shared" si="2"/>
        <v>96.722831747299935</v>
      </c>
      <c r="I35" s="46"/>
      <c r="J35" s="24"/>
      <c r="K35" s="20"/>
      <c r="L35" s="24"/>
      <c r="M35" s="17"/>
    </row>
    <row r="36" spans="1:13" ht="23.25" customHeight="1" x14ac:dyDescent="0.2">
      <c r="A36" s="13" t="s">
        <v>39</v>
      </c>
      <c r="B36" s="16" t="s">
        <v>20</v>
      </c>
      <c r="C36" s="14" t="s">
        <v>4</v>
      </c>
      <c r="D36" s="39">
        <f>SUM(D37)</f>
        <v>986.3</v>
      </c>
      <c r="E36" s="39">
        <f t="shared" ref="E36:F36" si="7">SUM(E37)</f>
        <v>986.3</v>
      </c>
      <c r="F36" s="50">
        <f t="shared" si="7"/>
        <v>981</v>
      </c>
      <c r="G36" s="15">
        <f t="shared" si="3"/>
        <v>99.46263814255299</v>
      </c>
      <c r="H36" s="15">
        <f t="shared" si="2"/>
        <v>99.46263814255299</v>
      </c>
      <c r="I36" s="45"/>
      <c r="J36" s="25"/>
      <c r="K36" s="20"/>
      <c r="L36" s="25"/>
      <c r="M36" s="17"/>
    </row>
    <row r="37" spans="1:13" x14ac:dyDescent="0.2">
      <c r="A37" s="12" t="s">
        <v>40</v>
      </c>
      <c r="B37" s="10" t="s">
        <v>20</v>
      </c>
      <c r="C37" s="8" t="s">
        <v>20</v>
      </c>
      <c r="D37" s="40">
        <v>986.3</v>
      </c>
      <c r="E37" s="40">
        <v>986.3</v>
      </c>
      <c r="F37" s="52">
        <v>981</v>
      </c>
      <c r="G37" s="15">
        <f t="shared" si="3"/>
        <v>99.46263814255299</v>
      </c>
      <c r="H37" s="9">
        <f t="shared" si="2"/>
        <v>99.46263814255299</v>
      </c>
      <c r="I37" s="53"/>
      <c r="J37" s="24"/>
      <c r="K37" s="20"/>
      <c r="L37" s="24"/>
      <c r="M37" s="17"/>
    </row>
    <row r="38" spans="1:13" ht="21" customHeight="1" x14ac:dyDescent="0.2">
      <c r="A38" s="13" t="s">
        <v>41</v>
      </c>
      <c r="B38" s="16" t="s">
        <v>42</v>
      </c>
      <c r="C38" s="14" t="s">
        <v>4</v>
      </c>
      <c r="D38" s="39">
        <f>SUM(D39:D42)</f>
        <v>107308.4</v>
      </c>
      <c r="E38" s="39">
        <f t="shared" ref="E38:F38" si="8">SUM(E39:E42)</f>
        <v>134104.106</v>
      </c>
      <c r="F38" s="50">
        <f t="shared" si="8"/>
        <v>124310.32</v>
      </c>
      <c r="G38" s="15">
        <f t="shared" si="3"/>
        <v>115.84397866336653</v>
      </c>
      <c r="H38" s="15">
        <f t="shared" si="2"/>
        <v>92.696878349123779</v>
      </c>
      <c r="I38" s="55"/>
      <c r="J38" s="25"/>
      <c r="K38" s="20"/>
      <c r="L38" s="25"/>
      <c r="M38" s="17"/>
    </row>
    <row r="39" spans="1:13" ht="25.5" customHeight="1" x14ac:dyDescent="0.2">
      <c r="A39" s="12" t="s">
        <v>43</v>
      </c>
      <c r="B39" s="10" t="s">
        <v>42</v>
      </c>
      <c r="C39" s="8" t="s">
        <v>3</v>
      </c>
      <c r="D39" s="40">
        <v>2479.1</v>
      </c>
      <c r="E39" s="40">
        <v>2279.127</v>
      </c>
      <c r="F39" s="58">
        <v>2259.6999999999998</v>
      </c>
      <c r="G39" s="15">
        <f t="shared" si="3"/>
        <v>91.150014118026704</v>
      </c>
      <c r="H39" s="9">
        <f t="shared" si="2"/>
        <v>99.147612221697159</v>
      </c>
      <c r="I39" s="53" t="s">
        <v>70</v>
      </c>
      <c r="J39" s="24"/>
      <c r="K39" s="20"/>
      <c r="L39" s="24"/>
      <c r="M39" s="17"/>
    </row>
    <row r="40" spans="1:13" ht="102" x14ac:dyDescent="0.2">
      <c r="A40" s="12" t="s">
        <v>44</v>
      </c>
      <c r="B40" s="10" t="s">
        <v>42</v>
      </c>
      <c r="C40" s="8" t="s">
        <v>8</v>
      </c>
      <c r="D40" s="40">
        <v>3392.8</v>
      </c>
      <c r="E40" s="40">
        <v>27444.079000000002</v>
      </c>
      <c r="F40" s="58">
        <v>18242.5</v>
      </c>
      <c r="G40" s="15" t="s">
        <v>83</v>
      </c>
      <c r="H40" s="9">
        <f t="shared" si="2"/>
        <v>66.471532894217361</v>
      </c>
      <c r="I40" s="54" t="s">
        <v>84</v>
      </c>
      <c r="J40" s="24"/>
      <c r="K40" s="20"/>
      <c r="L40" s="24"/>
      <c r="M40" s="17"/>
    </row>
    <row r="41" spans="1:13" ht="25.5" customHeight="1" x14ac:dyDescent="0.2">
      <c r="A41" s="12" t="s">
        <v>45</v>
      </c>
      <c r="B41" s="10" t="s">
        <v>42</v>
      </c>
      <c r="C41" s="8" t="s">
        <v>10</v>
      </c>
      <c r="D41" s="40">
        <v>96065.3</v>
      </c>
      <c r="E41" s="40">
        <v>99009.7</v>
      </c>
      <c r="F41" s="58">
        <v>98441.02</v>
      </c>
      <c r="G41" s="15">
        <f t="shared" ref="G41:G42" si="9">F41/D41*100</f>
        <v>102.47302616033052</v>
      </c>
      <c r="H41" s="9">
        <f t="shared" si="2"/>
        <v>99.425632034033043</v>
      </c>
      <c r="I41" s="46"/>
      <c r="J41" s="24"/>
      <c r="K41" s="20"/>
      <c r="L41" s="24"/>
      <c r="M41" s="17"/>
    </row>
    <row r="42" spans="1:13" ht="30" customHeight="1" x14ac:dyDescent="0.2">
      <c r="A42" s="12" t="s">
        <v>46</v>
      </c>
      <c r="B42" s="10" t="s">
        <v>42</v>
      </c>
      <c r="C42" s="8" t="s">
        <v>13</v>
      </c>
      <c r="D42" s="40">
        <v>5371.2</v>
      </c>
      <c r="E42" s="40">
        <v>5371.2</v>
      </c>
      <c r="F42" s="58">
        <v>5367.1</v>
      </c>
      <c r="G42" s="15">
        <f t="shared" si="9"/>
        <v>99.9236669645517</v>
      </c>
      <c r="H42" s="9">
        <f t="shared" si="2"/>
        <v>99.9236669645517</v>
      </c>
      <c r="I42" s="46"/>
      <c r="J42" s="30"/>
      <c r="K42" s="20"/>
      <c r="L42" s="24"/>
      <c r="M42" s="17"/>
    </row>
    <row r="43" spans="1:13" ht="21.75" customHeight="1" x14ac:dyDescent="0.2">
      <c r="A43" s="13" t="s">
        <v>47</v>
      </c>
      <c r="B43" s="16" t="s">
        <v>16</v>
      </c>
      <c r="C43" s="14" t="s">
        <v>4</v>
      </c>
      <c r="D43" s="39">
        <f>SUM(D44:D46)</f>
        <v>106189.5</v>
      </c>
      <c r="E43" s="39">
        <f t="shared" ref="E43:F43" si="10">SUM(E44:E46)</f>
        <v>112682.2</v>
      </c>
      <c r="F43" s="50">
        <f t="shared" si="10"/>
        <v>111737.90000000001</v>
      </c>
      <c r="G43" s="15">
        <f t="shared" si="3"/>
        <v>105.22499870514505</v>
      </c>
      <c r="H43" s="15">
        <f t="shared" si="2"/>
        <v>99.161979443070877</v>
      </c>
      <c r="I43" s="45"/>
      <c r="J43" s="25"/>
      <c r="K43" s="20"/>
      <c r="L43" s="25"/>
      <c r="M43" s="17"/>
    </row>
    <row r="44" spans="1:13" x14ac:dyDescent="0.2">
      <c r="A44" s="12" t="s">
        <v>48</v>
      </c>
      <c r="B44" s="10" t="s">
        <v>16</v>
      </c>
      <c r="C44" s="8" t="s">
        <v>3</v>
      </c>
      <c r="D44" s="40">
        <v>55452.4</v>
      </c>
      <c r="E44" s="40">
        <v>54706.8</v>
      </c>
      <c r="F44" s="58">
        <v>54544.5</v>
      </c>
      <c r="G44" s="15">
        <f t="shared" si="3"/>
        <v>98.362739935512252</v>
      </c>
      <c r="H44" s="9">
        <f t="shared" si="2"/>
        <v>99.703327557086126</v>
      </c>
      <c r="I44" s="46"/>
      <c r="J44" s="24"/>
      <c r="K44" s="20"/>
      <c r="L44" s="24"/>
      <c r="M44" s="17"/>
    </row>
    <row r="45" spans="1:13" ht="65.25" customHeight="1" x14ac:dyDescent="0.2">
      <c r="A45" s="12" t="s">
        <v>49</v>
      </c>
      <c r="B45" s="10" t="s">
        <v>16</v>
      </c>
      <c r="C45" s="8" t="s">
        <v>6</v>
      </c>
      <c r="D45" s="40">
        <v>40682</v>
      </c>
      <c r="E45" s="40">
        <v>47548</v>
      </c>
      <c r="F45" s="58">
        <v>47174.8</v>
      </c>
      <c r="G45" s="15">
        <f t="shared" si="3"/>
        <v>115.95988397817216</v>
      </c>
      <c r="H45" s="9">
        <f t="shared" si="2"/>
        <v>99.215108942542273</v>
      </c>
      <c r="I45" s="54" t="s">
        <v>71</v>
      </c>
      <c r="J45" s="24"/>
      <c r="K45" s="20"/>
      <c r="L45" s="24"/>
      <c r="M45" s="17"/>
    </row>
    <row r="46" spans="1:13" ht="24.75" customHeight="1" x14ac:dyDescent="0.2">
      <c r="A46" s="12" t="s">
        <v>50</v>
      </c>
      <c r="B46" s="10" t="s">
        <v>16</v>
      </c>
      <c r="C46" s="8" t="s">
        <v>11</v>
      </c>
      <c r="D46" s="40">
        <v>10055.1</v>
      </c>
      <c r="E46" s="40">
        <v>10427.4</v>
      </c>
      <c r="F46" s="58">
        <v>10018.6</v>
      </c>
      <c r="G46" s="15">
        <f t="shared" si="3"/>
        <v>99.637000129287628</v>
      </c>
      <c r="H46" s="9">
        <f t="shared" si="2"/>
        <v>96.079559621765739</v>
      </c>
      <c r="I46" s="46"/>
      <c r="J46" s="24"/>
      <c r="K46" s="20"/>
      <c r="L46" s="24"/>
      <c r="M46" s="17"/>
    </row>
    <row r="47" spans="1:13" ht="32.25" customHeight="1" x14ac:dyDescent="0.2">
      <c r="A47" s="13" t="s">
        <v>51</v>
      </c>
      <c r="B47" s="16" t="s">
        <v>18</v>
      </c>
      <c r="C47" s="14" t="s">
        <v>4</v>
      </c>
      <c r="D47" s="39">
        <f>SUM(D48)</f>
        <v>21461.5</v>
      </c>
      <c r="E47" s="39">
        <f t="shared" ref="E47:F47" si="11">SUM(E48)</f>
        <v>11461.5</v>
      </c>
      <c r="F47" s="50">
        <f t="shared" si="11"/>
        <v>11369.7</v>
      </c>
      <c r="G47" s="15">
        <f t="shared" si="3"/>
        <v>52.977191715397339</v>
      </c>
      <c r="H47" s="15">
        <f t="shared" si="2"/>
        <v>99.199057714958784</v>
      </c>
      <c r="I47" s="45"/>
      <c r="J47" s="25"/>
      <c r="K47" s="20"/>
      <c r="L47" s="25"/>
      <c r="M47" s="17"/>
    </row>
    <row r="48" spans="1:13" ht="33" customHeight="1" x14ac:dyDescent="0.2">
      <c r="A48" s="12" t="s">
        <v>52</v>
      </c>
      <c r="B48" s="10" t="s">
        <v>18</v>
      </c>
      <c r="C48" s="8" t="s">
        <v>3</v>
      </c>
      <c r="D48" s="40">
        <v>21461.5</v>
      </c>
      <c r="E48" s="40">
        <v>11461.5</v>
      </c>
      <c r="F48" s="52">
        <v>11369.7</v>
      </c>
      <c r="G48" s="15">
        <f t="shared" si="3"/>
        <v>52.977191715397339</v>
      </c>
      <c r="H48" s="9">
        <f t="shared" si="2"/>
        <v>99.199057714958784</v>
      </c>
      <c r="I48" s="54" t="s">
        <v>89</v>
      </c>
      <c r="J48" s="24"/>
      <c r="K48" s="20"/>
      <c r="L48" s="24"/>
      <c r="M48" s="17"/>
    </row>
    <row r="49" spans="1:13" ht="18.75" customHeight="1" x14ac:dyDescent="0.2">
      <c r="A49" s="13" t="s">
        <v>53</v>
      </c>
      <c r="B49" s="10"/>
      <c r="C49" s="8"/>
      <c r="D49" s="39">
        <f>D6+D15+D18+D22+D27+D33+D36+D38+D43+D47</f>
        <v>2287265.7250000001</v>
      </c>
      <c r="E49" s="39">
        <f>E6+E15+E18+E22+E27+E33+E36+E38+E43+E47</f>
        <v>2581552.1260000006</v>
      </c>
      <c r="F49" s="50">
        <f>F6+F15+F18+F22+F27+F33+F36+F38+F43+F47</f>
        <v>2455915.9999999995</v>
      </c>
      <c r="G49" s="15">
        <f t="shared" si="3"/>
        <v>107.3734447710486</v>
      </c>
      <c r="H49" s="15">
        <f t="shared" si="2"/>
        <v>95.133310509802925</v>
      </c>
      <c r="I49" s="45"/>
      <c r="J49" s="25"/>
      <c r="K49" s="20"/>
      <c r="L49" s="25"/>
      <c r="M49" s="17"/>
    </row>
    <row r="50" spans="1:13" x14ac:dyDescent="0.2">
      <c r="F50" s="33"/>
      <c r="G50" s="49"/>
      <c r="H50" s="6"/>
      <c r="I50" s="17"/>
    </row>
    <row r="51" spans="1:13" x14ac:dyDescent="0.2">
      <c r="D51" s="43"/>
      <c r="E51" s="44"/>
      <c r="F51" s="44"/>
    </row>
  </sheetData>
  <mergeCells count="1">
    <mergeCell ref="A1:I1"/>
  </mergeCells>
  <printOptions horizontalCentered="1"/>
  <pageMargins left="0" right="0.19685039370078741" top="0" bottom="0" header="0.31496062992125984" footer="0.31496062992125984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РзПр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2023-04-13T06:21:43Z</cp:lastPrinted>
  <dcterms:created xsi:type="dcterms:W3CDTF">2017-07-26T04:34:20Z</dcterms:created>
  <dcterms:modified xsi:type="dcterms:W3CDTF">2023-04-13T06:21:48Z</dcterms:modified>
</cp:coreProperties>
</file>