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50" windowHeight="8160" tabRatio="883" activeTab="0"/>
  </bookViews>
  <sheets>
    <sheet name="на 01.01.2022" sheetId="1" r:id="rId1"/>
  </sheets>
  <definedNames>
    <definedName name="_xlnm.Print_Titles" localSheetId="0">'на 01.01.2022'!$9:$10</definedName>
  </definedNames>
  <calcPr fullCalcOnLoad="1"/>
</workbook>
</file>

<file path=xl/sharedStrings.xml><?xml version="1.0" encoding="utf-8"?>
<sst xmlns="http://schemas.openxmlformats.org/spreadsheetml/2006/main" count="160" uniqueCount="131">
  <si>
    <t>Наименование показателей</t>
  </si>
  <si>
    <t>НАЛОГОВЫЕ ДОХОДЫ</t>
  </si>
  <si>
    <t>НАЛОГИ НА ИМУЩЕСТВО</t>
  </si>
  <si>
    <t>Земельный налог</t>
  </si>
  <si>
    <t>НЕНАЛОГОВЫЕ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</si>
  <si>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</si>
  <si>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</si>
  <si>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</si>
  <si>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ПРОЧИЕ НЕНАЛОГОВЫЕ ДОХОДЫ</t>
  </si>
  <si>
    <t>00010102000010000110</t>
  </si>
  <si>
    <t>00010100000000000000</t>
  </si>
  <si>
    <t>00010000000000000000</t>
  </si>
  <si>
    <t>00010500000000000000</t>
  </si>
  <si>
    <t>00010600000000000000</t>
  </si>
  <si>
    <t>00010800000000000000</t>
  </si>
  <si>
    <t>00011100000000000000</t>
  </si>
  <si>
    <t>00011600000000000000</t>
  </si>
  <si>
    <t>00011200000000000000</t>
  </si>
  <si>
    <t>ШТРАФЫ, САНКЦИИ, ВОЗМЕЩЕНИЕ УЩЕРБА</t>
  </si>
  <si>
    <t>ЗАДОЛЖЕННОСТЬ И ПЕРЕРАСЧЕТЫ ПО ОТМЕНЕННЫМ НАЛОГАМ, СБОРАМ И ИНЫМ ОБЯЗАТЕЛЬНЫМ ПЛАТЕЖАМ</t>
  </si>
  <si>
    <t>00010606000000000110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</si>
  <si>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</si>
  <si>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СОБСТВЕННОСТИ,  в том числе:</t>
  </si>
  <si>
    <t>ПЛАТЕЖИ ПРИ ПОЛЬЗОВАНИИ ПРИРОДНЫМИ РЕСУРСАМИ</t>
  </si>
  <si>
    <t>ДОХОДЫ ОТ ПРОДАЖИ МАТЕРИАЛЬНЫХ И НЕМАТЕРИАЛЬНЫХ АКТИВОВ</t>
  </si>
  <si>
    <t>00010601020040000110</t>
  </si>
  <si>
    <t>Коды бюджетной                         классификации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</si>
  <si>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</si>
  <si>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</si>
  <si>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</t>
  </si>
  <si>
    <t>00010803010010000110</t>
  </si>
  <si>
    <t>Государственная пошлина за выдачу разрешения на установку рекламной конструкции</t>
  </si>
  <si>
    <t>00010900000000000000</t>
  </si>
  <si>
    <t>00011105024040000120</t>
  </si>
  <si>
    <t>00011109044040000120</t>
  </si>
  <si>
    <t>00011400000000000000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</si>
  <si>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</si>
  <si>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00011700000000000000</t>
  </si>
  <si>
    <t>00011300000000000000</t>
  </si>
  <si>
    <t>00011406012040000430</t>
  </si>
  <si>
    <t>00011406024040000430</t>
  </si>
  <si>
    <t>00020200000000000000</t>
  </si>
  <si>
    <t>БЕЗВОЗМЕЗДНЫЕ ПОСТУПЛЕНИЯ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</si>
  <si>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</si>
  <si>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</si>
  <si>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00010904010010000110</t>
  </si>
  <si>
    <t>Налог на имущество предприятий</t>
  </si>
  <si>
    <t>Прочие местные налоги и сборы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</si>
  <si>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</si>
  <si>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</si>
  <si>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</si>
  <si>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00010807150011000110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</si>
  <si>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</si>
  <si>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00020000000000000000</t>
  </si>
  <si>
    <t>БЕЗВОЗМЕЗДНЫЕ ПОСТУПЛЕНИЯ ОТ ДРУГИХ БЮДЖЕТОВ БЮДЖЕТНОЙ СИСТЕМЫ РОССИЙСКОЙ ФЕДЕРАЦИИ</t>
  </si>
  <si>
    <t>00011105012040000120</t>
  </si>
  <si>
    <t>ДОХОДЫ ОТ ОКАЗАНИЯ ПЛАТНЫХ УСЛУГ (РАБОТ) И КОМПЕНСАЦИИ ЗАТРАТ ГОСУДАРСТВА</t>
  </si>
  <si>
    <t>00011302994040000130</t>
  </si>
  <si>
    <t>Прочие доходы от компенсации затрат бюджетов городских округов</t>
  </si>
  <si>
    <t>00011402043040000410</t>
  </si>
  <si>
    <t>Субвенции  бюджетам  субъектов РФ и муниципальных образований</t>
  </si>
  <si>
    <t>Единый сельскохозяйственный налог</t>
  </si>
  <si>
    <t>00011301994040000130</t>
  </si>
  <si>
    <t>Прочие доходы от  оказания  платных услуг (работ)   получателями средств  бюджетов городских округов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</si>
  <si>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</si>
  <si>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</si>
  <si>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</si>
  <si>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выбросы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</si>
  <si>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</si>
  <si>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</si>
  <si>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00010502010020000110</t>
  </si>
  <si>
    <t>00010503010010000110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</si>
  <si>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</si>
  <si>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</si>
  <si>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00010807173011000110</t>
  </si>
  <si>
    <t>00010504010020000110</t>
  </si>
  <si>
    <t>Налог, взимаемый  в связи  с применением  патентной системы налогообложения, зачисляемый в бюджеты городских округов</t>
  </si>
  <si>
    <t>ИТОГО ДОХОДОВ:</t>
  </si>
  <si>
    <t xml:space="preserve">Дотации  бюджетам  субъектов Российской Федерации и муниципальных образований </t>
  </si>
  <si>
    <t>00010300000000000000</t>
  </si>
  <si>
    <t>НАЛОГИ НА ТОВАРЫ (РАБОТЫ, УСЛУГИ), РЕАЛИЗУЕМЫЕ  НА ТЕРРИТОРИИ РОССИЙСКОЙ ФЕДЕРАЦИИ</t>
  </si>
  <si>
    <t>00010302230010000110</t>
  </si>
  <si>
    <t>00010302240010000110</t>
  </si>
  <si>
    <t>00010302250010000110</t>
  </si>
  <si>
    <t>00010302260010000110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</si>
  <si>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</si>
  <si>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</si>
  <si>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</si>
  <si>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</si>
  <si>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ВСЕГО ДОХОДОВ:</t>
  </si>
  <si>
    <t>Субсидии бюджетам субъектов РФ и муниципальных образований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</si>
  <si>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</si>
  <si>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</si>
  <si>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</si>
  <si>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перечисления 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</si>
  <si>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0001110701404000120</t>
  </si>
  <si>
    <t>00011201020010000120</t>
  </si>
  <si>
    <t>Плата за выбросы загрязняющих веществ в атмосферный воздух передвижными объектами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</si>
  <si>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</si>
  <si>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о бюджете значениями и с уточненными значениями с учетом внесенных изменений</t>
  </si>
  <si>
    <t>Причины отклонений фактического исполнения от первоночального плана</t>
  </si>
  <si>
    <t>(тыс.руб.)</t>
  </si>
  <si>
    <t>Процент исполнения  от первоначального плана</t>
  </si>
  <si>
    <t>Процент исполнения от утвержденного плана  с учетом изменений плана</t>
  </si>
  <si>
    <t>Фактическое поступление</t>
  </si>
  <si>
    <t>00010501000000000110</t>
  </si>
  <si>
    <t>Налог, взимаемый в связи с применением упрощенной системы налогообложения</t>
  </si>
  <si>
    <t>Поступление по результатам деятельности</t>
  </si>
  <si>
    <t>Иные межбюджетные трансферты</t>
  </si>
  <si>
    <t>Увеличение связано с ростом заработной платы отдельных категорий работников бюджетной сферы, поступление от других секторов экономики</t>
  </si>
  <si>
    <t>Уменьшение  заявок на участие в аукционах по приватизации муниципального имущества</t>
  </si>
  <si>
    <t>00011105312040000120</t>
  </si>
  <si>
    <t xml:space="preserve">Увеличение количества получателей разрешений </t>
  </si>
  <si>
    <t>Сведения о фактических поступлениях доходов за 2022 год по видам доходов в сравнении с первоначальным утвержденным решением</t>
  </si>
  <si>
    <t>Плановые назначения (с учетом изменений) на 2022 год</t>
  </si>
  <si>
    <t>Исполнено на 01.01.2023</t>
  </si>
  <si>
    <t>Первоначальный  план (Решение  Белогорского городского Совета народных депутатов от 17.12.2021 № 06/20</t>
  </si>
  <si>
    <t>00020210000000000150</t>
  </si>
  <si>
    <t>00020200000000000150</t>
  </si>
  <si>
    <t>00020230000000000150</t>
  </si>
  <si>
    <t>00020240000000000150</t>
  </si>
  <si>
    <t>00021960010040000150</t>
  </si>
  <si>
    <t>в 1 раз</t>
  </si>
  <si>
    <t>в 2 раза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</si>
  <si>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</si>
  <si>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</si>
  <si>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00011109080040000120</t>
  </si>
  <si>
    <t>Плата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</si>
  <si>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</si>
  <si>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НАЗНАЧЕНИ, ПРОШЛЫХ ЛЕТ</t>
  </si>
  <si>
    <t>в 3 раза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</si>
</sst>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"/>
    <numFmt numFmtId="188" formatCode="_-* #,##0.0_р_._-;\-* #,##0.0_р_._-;_-* &quot;-&quot;??_р_._-;_-@_-"/>
    <numFmt numFmtId="189" formatCode="#,##0.0"/>
    <numFmt numFmtId="190" formatCode="0.0%"/>
    <numFmt numFmtId="191" formatCode="#,##0.00_ ;\-#,##0.00\ "/>
    <numFmt numFmtId="192" formatCode="#,##0.0_ ;\-#,##0.0\ 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49" fontId="9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Border="1" applyAlignment="1">
      <alignment vertical="top"/>
    </xf>
    <xf numFmtId="179" fontId="3" fillId="0" borderId="0" xfId="60" applyFont="1" applyBorder="1" applyAlignment="1">
      <alignment horizontal="center"/>
    </xf>
    <xf numFmtId="179" fontId="3" fillId="0" borderId="0" xfId="60" applyFont="1" applyFill="1" applyBorder="1" applyAlignment="1">
      <alignment horizontal="center"/>
    </xf>
    <xf numFmtId="179" fontId="3" fillId="0" borderId="0" xfId="60" applyFont="1" applyFill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43" fontId="0" fillId="0" borderId="0" xfId="0" applyNumberFormat="1" applyAlignment="1">
      <alignment vertical="top"/>
    </xf>
    <xf numFmtId="49" fontId="13" fillId="0" borderId="10" xfId="0" applyNumberFormat="1" applyFont="1" applyBorder="1" applyAlignment="1">
      <alignment horizontal="right" vertical="top"/>
    </xf>
    <xf numFmtId="49" fontId="13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 vertical="top"/>
    </xf>
    <xf numFmtId="49" fontId="13" fillId="0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right" vertical="top"/>
    </xf>
    <xf numFmtId="0" fontId="15" fillId="0" borderId="0" xfId="0" applyFont="1" applyAlignment="1">
      <alignment vertical="top"/>
    </xf>
    <xf numFmtId="4" fontId="3" fillId="0" borderId="10" xfId="60" applyNumberFormat="1" applyFont="1" applyBorder="1" applyAlignment="1">
      <alignment horizontal="center" vertical="center"/>
    </xf>
    <xf numFmtId="4" fontId="3" fillId="0" borderId="11" xfId="60" applyNumberFormat="1" applyFont="1" applyBorder="1" applyAlignment="1">
      <alignment horizontal="center" vertical="center"/>
    </xf>
    <xf numFmtId="4" fontId="5" fillId="0" borderId="11" xfId="60" applyNumberFormat="1" applyFont="1" applyFill="1" applyBorder="1" applyAlignment="1">
      <alignment horizontal="center" vertical="center"/>
    </xf>
    <xf numFmtId="4" fontId="5" fillId="0" borderId="10" xfId="60" applyNumberFormat="1" applyFont="1" applyFill="1" applyBorder="1" applyAlignment="1">
      <alignment horizontal="center" vertical="center"/>
    </xf>
    <xf numFmtId="4" fontId="3" fillId="0" borderId="10" xfId="60" applyNumberFormat="1" applyFont="1" applyFill="1" applyBorder="1" applyAlignment="1">
      <alignment horizontal="center" vertical="center"/>
    </xf>
    <xf numFmtId="4" fontId="3" fillId="0" borderId="11" xfId="60" applyNumberFormat="1" applyFont="1" applyFill="1" applyBorder="1" applyAlignment="1">
      <alignment horizontal="center" vertical="center"/>
    </xf>
    <xf numFmtId="4" fontId="5" fillId="0" borderId="11" xfId="60" applyNumberFormat="1" applyFont="1" applyBorder="1" applyAlignment="1">
      <alignment horizontal="center" vertical="center"/>
    </xf>
    <xf numFmtId="4" fontId="5" fillId="0" borderId="10" xfId="60" applyNumberFormat="1" applyFont="1" applyBorder="1" applyAlignment="1">
      <alignment horizontal="center" vertical="center"/>
    </xf>
    <xf numFmtId="4" fontId="3" fillId="33" borderId="10" xfId="60" applyNumberFormat="1" applyFont="1" applyFill="1" applyBorder="1" applyAlignment="1">
      <alignment horizontal="center" vertical="center"/>
    </xf>
    <xf numFmtId="179" fontId="6" fillId="34" borderId="10" xfId="60" applyFont="1" applyFill="1" applyBorder="1" applyAlignment="1">
      <alignment horizontal="center" wrapText="1"/>
    </xf>
    <xf numFmtId="179" fontId="7" fillId="34" borderId="10" xfId="60" applyFont="1" applyFill="1" applyBorder="1" applyAlignment="1">
      <alignment horizontal="left" wrapText="1"/>
    </xf>
    <xf numFmtId="179" fontId="7" fillId="34" borderId="10" xfId="60" applyFont="1" applyFill="1" applyBorder="1" applyAlignment="1">
      <alignment horizontal="left" vertical="center" wrapText="1"/>
    </xf>
    <xf numFmtId="179" fontId="3" fillId="34" borderId="10" xfId="60" applyFont="1" applyFill="1" applyBorder="1" applyAlignment="1">
      <alignment horizontal="center"/>
    </xf>
    <xf numFmtId="0" fontId="0" fillId="34" borderId="0" xfId="0" applyFill="1" applyAlignment="1">
      <alignment vertical="top"/>
    </xf>
    <xf numFmtId="0" fontId="4" fillId="34" borderId="0" xfId="0" applyNumberFormat="1" applyFont="1" applyFill="1" applyAlignment="1">
      <alignment horizontal="center" vertical="top" wrapText="1"/>
    </xf>
    <xf numFmtId="0" fontId="5" fillId="34" borderId="0" xfId="0" applyNumberFormat="1" applyFont="1" applyFill="1" applyAlignment="1">
      <alignment horizontal="center" vertical="top" wrapText="1"/>
    </xf>
    <xf numFmtId="0" fontId="0" fillId="34" borderId="0" xfId="0" applyFill="1" applyAlignment="1">
      <alignment vertical="top" wrapText="1"/>
    </xf>
    <xf numFmtId="4" fontId="3" fillId="34" borderId="10" xfId="60" applyNumberFormat="1" applyFont="1" applyFill="1" applyBorder="1" applyAlignment="1">
      <alignment horizontal="center" vertical="center"/>
    </xf>
    <xf numFmtId="4" fontId="14" fillId="34" borderId="12" xfId="60" applyNumberFormat="1" applyFont="1" applyFill="1" applyBorder="1" applyAlignment="1">
      <alignment horizontal="center" vertical="center" wrapText="1"/>
    </xf>
    <xf numFmtId="4" fontId="5" fillId="34" borderId="12" xfId="60" applyNumberFormat="1" applyFont="1" applyFill="1" applyBorder="1" applyAlignment="1">
      <alignment horizontal="center" vertical="center" wrapText="1"/>
    </xf>
    <xf numFmtId="4" fontId="5" fillId="34" borderId="10" xfId="60" applyNumberFormat="1" applyFont="1" applyFill="1" applyBorder="1" applyAlignment="1">
      <alignment horizontal="center" vertical="center"/>
    </xf>
    <xf numFmtId="4" fontId="3" fillId="34" borderId="12" xfId="6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vertical="top"/>
    </xf>
    <xf numFmtId="0" fontId="1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right" vertical="top"/>
    </xf>
    <xf numFmtId="4" fontId="5" fillId="34" borderId="11" xfId="6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top" wrapText="1"/>
    </xf>
    <xf numFmtId="0" fontId="7" fillId="34" borderId="0" xfId="0" applyFont="1" applyFill="1" applyAlignment="1">
      <alignment horizontal="center" vertical="top"/>
    </xf>
    <xf numFmtId="0" fontId="7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4" fontId="3" fillId="34" borderId="10" xfId="6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 vertical="center"/>
    </xf>
    <xf numFmtId="4" fontId="3" fillId="34" borderId="11" xfId="60" applyNumberFormat="1" applyFont="1" applyFill="1" applyBorder="1" applyAlignment="1">
      <alignment horizontal="center" vertical="center"/>
    </xf>
    <xf numFmtId="43" fontId="0" fillId="34" borderId="0" xfId="0" applyNumberFormat="1" applyFill="1" applyAlignment="1">
      <alignment vertical="top"/>
    </xf>
    <xf numFmtId="49" fontId="8" fillId="34" borderId="10" xfId="0" applyNumberFormat="1" applyFont="1" applyFill="1" applyBorder="1" applyAlignment="1">
      <alignment horizontal="right" vertical="top"/>
    </xf>
    <xf numFmtId="2" fontId="0" fillId="34" borderId="10" xfId="0" applyNumberFormat="1" applyFill="1" applyBorder="1" applyAlignment="1">
      <alignment vertical="center"/>
    </xf>
    <xf numFmtId="2" fontId="3" fillId="34" borderId="10" xfId="60" applyNumberFormat="1" applyFont="1" applyFill="1" applyBorder="1" applyAlignment="1">
      <alignment horizontal="center" vertical="center"/>
    </xf>
    <xf numFmtId="2" fontId="7" fillId="34" borderId="10" xfId="60" applyNumberFormat="1" applyFont="1" applyFill="1" applyBorder="1" applyAlignment="1">
      <alignment horizontal="left" vertical="center" wrapText="1"/>
    </xf>
    <xf numFmtId="191" fontId="12" fillId="34" borderId="10" xfId="60" applyNumberFormat="1" applyFont="1" applyFill="1" applyBorder="1" applyAlignment="1">
      <alignment horizontal="center" vertical="center"/>
    </xf>
    <xf numFmtId="179" fontId="12" fillId="34" borderId="10" xfId="60" applyFont="1" applyFill="1" applyBorder="1" applyAlignment="1">
      <alignment horizontal="left" vertical="center"/>
    </xf>
    <xf numFmtId="179" fontId="3" fillId="34" borderId="10" xfId="60" applyFont="1" applyFill="1" applyBorder="1" applyAlignment="1">
      <alignment horizontal="center" vertical="center"/>
    </xf>
    <xf numFmtId="2" fontId="53" fillId="34" borderId="10" xfId="6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0" fontId="5" fillId="34" borderId="14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4" fillId="34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zoomScalePageLayoutView="0" workbookViewId="0" topLeftCell="A4">
      <pane ySplit="7" topLeftCell="A49" activePane="bottomLeft" state="frozen"/>
      <selection pane="topLeft" activeCell="A4" sqref="A4"/>
      <selection pane="bottomLeft" activeCell="J26" sqref="J26"/>
    </sheetView>
  </sheetViews>
  <sheetFormatPr defaultColWidth="9.00390625" defaultRowHeight="12.75"/>
  <cols>
    <col min="1" max="1" width="18.125" style="3" customWidth="1"/>
    <col min="2" max="2" width="14.00390625" style="3" customWidth="1"/>
    <col min="3" max="3" width="9.125" style="3" customWidth="1"/>
    <col min="4" max="4" width="38.375" style="3" customWidth="1"/>
    <col min="5" max="5" width="16.75390625" style="34" customWidth="1"/>
    <col min="6" max="6" width="17.625" style="43" customWidth="1"/>
    <col min="7" max="7" width="17.375" style="34" customWidth="1"/>
    <col min="8" max="8" width="17.375" style="3" customWidth="1"/>
    <col min="9" max="9" width="17.25390625" style="3" customWidth="1"/>
    <col min="10" max="10" width="22.125" style="34" customWidth="1"/>
    <col min="11" max="11" width="15.00390625" style="3" customWidth="1"/>
    <col min="12" max="13" width="9.125" style="3" customWidth="1"/>
    <col min="14" max="14" width="12.375" style="3" customWidth="1"/>
    <col min="15" max="16384" width="9.125" style="3" customWidth="1"/>
  </cols>
  <sheetData>
    <row r="1" ht="12.75" hidden="1"/>
    <row r="2" spans="3:5" ht="15.75" customHeight="1" hidden="1">
      <c r="C2" s="4"/>
      <c r="D2" s="6"/>
      <c r="E2" s="35"/>
    </row>
    <row r="3" spans="3:5" ht="12.75" customHeight="1" hidden="1">
      <c r="C3" s="4"/>
      <c r="D3" s="7"/>
      <c r="E3" s="36"/>
    </row>
    <row r="4" spans="1:9" ht="12.75">
      <c r="A4" s="34"/>
      <c r="B4" s="34"/>
      <c r="C4" s="43"/>
      <c r="D4" s="36"/>
      <c r="E4" s="36"/>
      <c r="H4" s="34"/>
      <c r="I4" s="34"/>
    </row>
    <row r="5" spans="1:10" ht="15.75" customHeight="1">
      <c r="A5" s="83" t="s">
        <v>113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5.75" customHeight="1">
      <c r="A6" s="83" t="s">
        <v>99</v>
      </c>
      <c r="B6" s="83"/>
      <c r="C6" s="83"/>
      <c r="D6" s="83"/>
      <c r="E6" s="83"/>
      <c r="F6" s="83"/>
      <c r="G6" s="83"/>
      <c r="H6" s="83"/>
      <c r="I6" s="83"/>
      <c r="J6" s="83"/>
    </row>
    <row r="7" spans="1:9" ht="15.75" customHeight="1">
      <c r="A7" s="48"/>
      <c r="B7" s="37"/>
      <c r="C7" s="37"/>
      <c r="D7" s="37"/>
      <c r="E7" s="37"/>
      <c r="F7" s="37"/>
      <c r="G7" s="37"/>
      <c r="H7" s="37"/>
      <c r="I7" s="37"/>
    </row>
    <row r="8" spans="1:10" ht="12.75">
      <c r="A8" s="76"/>
      <c r="B8" s="76"/>
      <c r="C8" s="76"/>
      <c r="D8" s="76"/>
      <c r="E8" s="76"/>
      <c r="F8" s="76"/>
      <c r="G8" s="46"/>
      <c r="H8" s="46"/>
      <c r="I8" s="46"/>
      <c r="J8" s="49" t="s">
        <v>101</v>
      </c>
    </row>
    <row r="9" spans="1:10" ht="73.5">
      <c r="A9" s="50" t="s">
        <v>26</v>
      </c>
      <c r="B9" s="70" t="s">
        <v>0</v>
      </c>
      <c r="C9" s="71"/>
      <c r="D9" s="72"/>
      <c r="E9" s="53" t="s">
        <v>116</v>
      </c>
      <c r="F9" s="44" t="s">
        <v>114</v>
      </c>
      <c r="G9" s="44" t="s">
        <v>115</v>
      </c>
      <c r="H9" s="44" t="s">
        <v>102</v>
      </c>
      <c r="I9" s="44" t="s">
        <v>103</v>
      </c>
      <c r="J9" s="51" t="s">
        <v>100</v>
      </c>
    </row>
    <row r="10" spans="1:10" ht="12.75">
      <c r="A10" s="45">
        <v>1</v>
      </c>
      <c r="B10" s="73">
        <v>2</v>
      </c>
      <c r="C10" s="74"/>
      <c r="D10" s="75"/>
      <c r="E10" s="52">
        <v>3</v>
      </c>
      <c r="F10" s="45">
        <v>4</v>
      </c>
      <c r="G10" s="45">
        <v>5</v>
      </c>
      <c r="H10" s="45">
        <v>6</v>
      </c>
      <c r="I10" s="45">
        <v>7</v>
      </c>
      <c r="J10" s="45">
        <v>8</v>
      </c>
    </row>
    <row r="11" spans="1:10" ht="22.5" customHeight="1">
      <c r="A11" s="2" t="s">
        <v>11</v>
      </c>
      <c r="B11" s="77" t="s">
        <v>1</v>
      </c>
      <c r="C11" s="78"/>
      <c r="D11" s="79"/>
      <c r="E11" s="38">
        <f>E12+E14+E19+E24+E27+E31</f>
        <v>683398.55</v>
      </c>
      <c r="F11" s="38">
        <f>F12+F14+F19+F24+F27+F31</f>
        <v>713880.55</v>
      </c>
      <c r="G11" s="56">
        <f>G12+G14+G19+G24+G27+G31</f>
        <v>740976.36</v>
      </c>
      <c r="H11" s="22">
        <f>G11/E11*100</f>
        <v>108.42521688113034</v>
      </c>
      <c r="I11" s="21">
        <f aca="true" t="shared" si="0" ref="I11:I17">G11/F11*100</f>
        <v>103.79556635910588</v>
      </c>
      <c r="J11" s="33"/>
    </row>
    <row r="12" spans="1:10" ht="20.25" customHeight="1">
      <c r="A12" s="14" t="s">
        <v>10</v>
      </c>
      <c r="B12" s="80" t="s">
        <v>21</v>
      </c>
      <c r="C12" s="81"/>
      <c r="D12" s="82"/>
      <c r="E12" s="39">
        <f>E13</f>
        <v>532594</v>
      </c>
      <c r="F12" s="39">
        <f>F13</f>
        <v>554249</v>
      </c>
      <c r="G12" s="39">
        <f>G13</f>
        <v>569241.36</v>
      </c>
      <c r="H12" s="22">
        <f>G12/E12*100</f>
        <v>106.88091867351115</v>
      </c>
      <c r="I12" s="21">
        <f t="shared" si="0"/>
        <v>102.70498638698491</v>
      </c>
      <c r="J12" s="30"/>
    </row>
    <row r="13" spans="1:10" ht="71.25" customHeight="1">
      <c r="A13" s="1" t="s">
        <v>9</v>
      </c>
      <c r="B13" s="84" t="s">
        <v>5</v>
      </c>
      <c r="C13" s="85"/>
      <c r="D13" s="86"/>
      <c r="E13" s="40">
        <v>532594</v>
      </c>
      <c r="F13" s="40">
        <v>554249</v>
      </c>
      <c r="G13" s="40">
        <v>569241.36</v>
      </c>
      <c r="H13" s="23">
        <f aca="true" t="shared" si="1" ref="H13:H58">G13/E13*100</f>
        <v>106.88091867351115</v>
      </c>
      <c r="I13" s="24">
        <f t="shared" si="0"/>
        <v>102.70498638698491</v>
      </c>
      <c r="J13" s="32" t="s">
        <v>109</v>
      </c>
    </row>
    <row r="14" spans="1:10" ht="64.5" customHeight="1">
      <c r="A14" s="17" t="s">
        <v>79</v>
      </c>
      <c r="B14" s="87" t="s">
        <v>80</v>
      </c>
      <c r="C14" s="88"/>
      <c r="D14" s="89"/>
      <c r="E14" s="38">
        <v>7896.55</v>
      </c>
      <c r="F14" s="38">
        <v>7896.55</v>
      </c>
      <c r="G14" s="38">
        <v>9112.14</v>
      </c>
      <c r="H14" s="26">
        <f t="shared" si="1"/>
        <v>115.39393785893839</v>
      </c>
      <c r="I14" s="25">
        <f t="shared" si="0"/>
        <v>115.39393785893839</v>
      </c>
      <c r="J14" s="32" t="s">
        <v>104</v>
      </c>
    </row>
    <row r="15" spans="1:10" ht="56.25" customHeight="1" hidden="1">
      <c r="A15" s="2" t="s">
        <v>81</v>
      </c>
      <c r="B15" s="90" t="s">
        <v>85</v>
      </c>
      <c r="C15" s="91"/>
      <c r="D15" s="92"/>
      <c r="E15" s="40">
        <v>1974.1</v>
      </c>
      <c r="F15" s="40">
        <v>1974.1</v>
      </c>
      <c r="G15" s="41">
        <v>2289.4</v>
      </c>
      <c r="H15" s="27">
        <f t="shared" si="1"/>
        <v>115.97183526670382</v>
      </c>
      <c r="I15" s="28">
        <f t="shared" si="0"/>
        <v>115.97183526670382</v>
      </c>
      <c r="J15" s="59"/>
    </row>
    <row r="16" spans="1:10" ht="66.75" customHeight="1" hidden="1">
      <c r="A16" s="2" t="s">
        <v>82</v>
      </c>
      <c r="B16" s="90" t="s">
        <v>86</v>
      </c>
      <c r="C16" s="91"/>
      <c r="D16" s="92"/>
      <c r="E16" s="40">
        <v>70.9</v>
      </c>
      <c r="F16" s="40">
        <v>70.9</v>
      </c>
      <c r="G16" s="41">
        <v>23.2</v>
      </c>
      <c r="H16" s="27">
        <f t="shared" si="1"/>
        <v>32.722143864598024</v>
      </c>
      <c r="I16" s="28">
        <f t="shared" si="0"/>
        <v>32.722143864598024</v>
      </c>
      <c r="J16" s="59"/>
    </row>
    <row r="17" spans="1:10" ht="60.75" customHeight="1" hidden="1">
      <c r="A17" s="2" t="s">
        <v>83</v>
      </c>
      <c r="B17" s="90" t="s">
        <v>87</v>
      </c>
      <c r="C17" s="91"/>
      <c r="D17" s="92"/>
      <c r="E17" s="40">
        <v>4322.3</v>
      </c>
      <c r="F17" s="40">
        <v>3322.3</v>
      </c>
      <c r="G17" s="41">
        <v>3702.4</v>
      </c>
      <c r="H17" s="27">
        <f t="shared" si="1"/>
        <v>85.65809869745274</v>
      </c>
      <c r="I17" s="28">
        <f t="shared" si="0"/>
        <v>111.4408692773079</v>
      </c>
      <c r="J17" s="59"/>
    </row>
    <row r="18" spans="1:10" ht="54.75" customHeight="1" hidden="1">
      <c r="A18" s="2" t="s">
        <v>84</v>
      </c>
      <c r="B18" s="90" t="s">
        <v>88</v>
      </c>
      <c r="C18" s="91"/>
      <c r="D18" s="92"/>
      <c r="E18" s="40">
        <v>83.9</v>
      </c>
      <c r="F18" s="40">
        <v>83.9</v>
      </c>
      <c r="G18" s="41">
        <v>-443.4</v>
      </c>
      <c r="H18" s="27">
        <f t="shared" si="1"/>
        <v>-528.4862932061978</v>
      </c>
      <c r="I18" s="28">
        <v>0</v>
      </c>
      <c r="J18" s="59"/>
    </row>
    <row r="19" spans="1:11" ht="18.75" customHeight="1">
      <c r="A19" s="15" t="s">
        <v>12</v>
      </c>
      <c r="B19" s="93" t="s">
        <v>6</v>
      </c>
      <c r="C19" s="94"/>
      <c r="D19" s="95"/>
      <c r="E19" s="38">
        <f>E20+E21+E22+E23</f>
        <v>42108</v>
      </c>
      <c r="F19" s="38">
        <f>F20+F21+F22+F23</f>
        <v>57504</v>
      </c>
      <c r="G19" s="38">
        <f>G20+G21+G22+G23</f>
        <v>56113.03</v>
      </c>
      <c r="H19" s="22">
        <f t="shared" si="1"/>
        <v>133.25978436401633</v>
      </c>
      <c r="I19" s="21">
        <f>G19/F19*100</f>
        <v>97.58109001112966</v>
      </c>
      <c r="J19" s="60"/>
      <c r="K19" s="12"/>
    </row>
    <row r="20" spans="1:11" ht="48.75" customHeight="1">
      <c r="A20" s="55" t="s">
        <v>105</v>
      </c>
      <c r="B20" s="99" t="s">
        <v>106</v>
      </c>
      <c r="C20" s="100"/>
      <c r="D20" s="101"/>
      <c r="E20" s="38">
        <v>27989</v>
      </c>
      <c r="F20" s="38">
        <v>37342</v>
      </c>
      <c r="G20" s="38">
        <v>35896.99</v>
      </c>
      <c r="H20" s="26">
        <f>G20/E20*100</f>
        <v>128.253921183322</v>
      </c>
      <c r="I20" s="25">
        <f>G20/F20*100</f>
        <v>96.1303358149001</v>
      </c>
      <c r="J20" s="32" t="s">
        <v>104</v>
      </c>
      <c r="K20" s="12"/>
    </row>
    <row r="21" spans="1:11" ht="35.25" customHeight="1">
      <c r="A21" s="1" t="s">
        <v>70</v>
      </c>
      <c r="B21" s="84" t="s">
        <v>7</v>
      </c>
      <c r="C21" s="85"/>
      <c r="D21" s="86"/>
      <c r="E21" s="41">
        <v>0</v>
      </c>
      <c r="F21" s="41">
        <v>-39</v>
      </c>
      <c r="G21" s="41">
        <v>-48.49</v>
      </c>
      <c r="H21" s="23">
        <v>0</v>
      </c>
      <c r="I21" s="24">
        <f>G21/F21*100</f>
        <v>124.33333333333334</v>
      </c>
      <c r="J21" s="61"/>
      <c r="K21" s="16"/>
    </row>
    <row r="22" spans="1:10" ht="33" customHeight="1">
      <c r="A22" s="1" t="s">
        <v>71</v>
      </c>
      <c r="B22" s="96" t="s">
        <v>61</v>
      </c>
      <c r="C22" s="97"/>
      <c r="D22" s="98"/>
      <c r="E22" s="41">
        <v>375</v>
      </c>
      <c r="F22" s="41">
        <v>2211</v>
      </c>
      <c r="G22" s="41">
        <v>2186.47</v>
      </c>
      <c r="H22" s="23">
        <f t="shared" si="1"/>
        <v>583.0586666666666</v>
      </c>
      <c r="I22" s="24">
        <f>G22/F22*100</f>
        <v>98.89054726368158</v>
      </c>
      <c r="J22" s="61" t="s">
        <v>107</v>
      </c>
    </row>
    <row r="23" spans="1:10" ht="50.25" customHeight="1">
      <c r="A23" s="1" t="s">
        <v>75</v>
      </c>
      <c r="B23" s="96" t="s">
        <v>76</v>
      </c>
      <c r="C23" s="97"/>
      <c r="D23" s="98"/>
      <c r="E23" s="41">
        <v>13744</v>
      </c>
      <c r="F23" s="41">
        <v>17990</v>
      </c>
      <c r="G23" s="41">
        <v>18078.06</v>
      </c>
      <c r="H23" s="23" t="s">
        <v>122</v>
      </c>
      <c r="I23" s="24">
        <f aca="true" t="shared" si="2" ref="I23:I30">G23/F23*100</f>
        <v>100.48949416342414</v>
      </c>
      <c r="J23" s="32" t="s">
        <v>104</v>
      </c>
    </row>
    <row r="24" spans="1:10" ht="18" customHeight="1">
      <c r="A24" s="15" t="s">
        <v>13</v>
      </c>
      <c r="B24" s="93" t="s">
        <v>2</v>
      </c>
      <c r="C24" s="94"/>
      <c r="D24" s="95"/>
      <c r="E24" s="38">
        <f>E25+E26</f>
        <v>84956</v>
      </c>
      <c r="F24" s="38">
        <f>F25+F26</f>
        <v>79630</v>
      </c>
      <c r="G24" s="38">
        <f>G25+G26</f>
        <v>91123.4</v>
      </c>
      <c r="H24" s="22">
        <f t="shared" si="1"/>
        <v>107.25952257639248</v>
      </c>
      <c r="I24" s="21">
        <f t="shared" si="2"/>
        <v>114.43350496044205</v>
      </c>
      <c r="J24" s="62"/>
    </row>
    <row r="25" spans="1:10" ht="47.25" customHeight="1">
      <c r="A25" s="1" t="s">
        <v>25</v>
      </c>
      <c r="B25" s="84" t="s">
        <v>28</v>
      </c>
      <c r="C25" s="85"/>
      <c r="D25" s="86"/>
      <c r="E25" s="40">
        <v>43080</v>
      </c>
      <c r="F25" s="40">
        <v>49081</v>
      </c>
      <c r="G25" s="41">
        <v>58027.21</v>
      </c>
      <c r="H25" s="23">
        <f t="shared" si="1"/>
        <v>134.6964020427112</v>
      </c>
      <c r="I25" s="24">
        <f t="shared" si="2"/>
        <v>118.22744035370103</v>
      </c>
      <c r="J25" s="32" t="s">
        <v>104</v>
      </c>
    </row>
    <row r="26" spans="1:10" ht="32.25" customHeight="1">
      <c r="A26" s="1" t="s">
        <v>20</v>
      </c>
      <c r="B26" s="84" t="s">
        <v>3</v>
      </c>
      <c r="C26" s="85"/>
      <c r="D26" s="86"/>
      <c r="E26" s="40">
        <v>41876</v>
      </c>
      <c r="F26" s="40">
        <v>30549</v>
      </c>
      <c r="G26" s="40">
        <v>33096.19</v>
      </c>
      <c r="H26" s="23">
        <f t="shared" si="1"/>
        <v>79.03379023784507</v>
      </c>
      <c r="I26" s="24">
        <f t="shared" si="2"/>
        <v>108.33804707191726</v>
      </c>
      <c r="J26" s="32" t="s">
        <v>104</v>
      </c>
    </row>
    <row r="27" spans="1:10" ht="18" customHeight="1">
      <c r="A27" s="14" t="s">
        <v>14</v>
      </c>
      <c r="B27" s="102" t="s">
        <v>29</v>
      </c>
      <c r="C27" s="103"/>
      <c r="D27" s="104"/>
      <c r="E27" s="38">
        <f>E28+E29+E30</f>
        <v>15844</v>
      </c>
      <c r="F27" s="38">
        <f>F28+F29+F30</f>
        <v>14601</v>
      </c>
      <c r="G27" s="38">
        <f>G28+G29+G30</f>
        <v>15387.2</v>
      </c>
      <c r="H27" s="22">
        <f t="shared" si="1"/>
        <v>97.11688967432467</v>
      </c>
      <c r="I27" s="21">
        <f t="shared" si="2"/>
        <v>105.38456270118486</v>
      </c>
      <c r="J27" s="63"/>
    </row>
    <row r="28" spans="1:10" ht="40.5" customHeight="1">
      <c r="A28" s="1" t="s">
        <v>30</v>
      </c>
      <c r="B28" s="96" t="s">
        <v>49</v>
      </c>
      <c r="C28" s="97"/>
      <c r="D28" s="98"/>
      <c r="E28" s="41">
        <v>15674</v>
      </c>
      <c r="F28" s="41">
        <v>14431</v>
      </c>
      <c r="G28" s="41">
        <v>15228.5</v>
      </c>
      <c r="H28" s="23">
        <f t="shared" si="1"/>
        <v>97.15771341074391</v>
      </c>
      <c r="I28" s="24">
        <f t="shared" si="2"/>
        <v>105.52629755387709</v>
      </c>
      <c r="J28" s="32" t="s">
        <v>104</v>
      </c>
    </row>
    <row r="29" spans="1:10" ht="45.75" customHeight="1">
      <c r="A29" s="1" t="s">
        <v>51</v>
      </c>
      <c r="B29" s="96" t="s">
        <v>31</v>
      </c>
      <c r="C29" s="97"/>
      <c r="D29" s="98"/>
      <c r="E29" s="41">
        <v>120</v>
      </c>
      <c r="F29" s="41">
        <v>120</v>
      </c>
      <c r="G29" s="41">
        <v>85</v>
      </c>
      <c r="H29" s="23">
        <f t="shared" si="1"/>
        <v>70.83333333333334</v>
      </c>
      <c r="I29" s="24">
        <f t="shared" si="2"/>
        <v>70.83333333333334</v>
      </c>
      <c r="J29" s="32" t="s">
        <v>104</v>
      </c>
    </row>
    <row r="30" spans="1:10" ht="72.75" customHeight="1">
      <c r="A30" s="18" t="s">
        <v>74</v>
      </c>
      <c r="B30" s="96" t="s">
        <v>73</v>
      </c>
      <c r="C30" s="97"/>
      <c r="D30" s="98"/>
      <c r="E30" s="40">
        <v>50</v>
      </c>
      <c r="F30" s="40">
        <v>50</v>
      </c>
      <c r="G30" s="40">
        <v>73.7</v>
      </c>
      <c r="H30" s="23">
        <f t="shared" si="1"/>
        <v>147.4</v>
      </c>
      <c r="I30" s="24">
        <f t="shared" si="2"/>
        <v>147.4</v>
      </c>
      <c r="J30" s="32" t="s">
        <v>112</v>
      </c>
    </row>
    <row r="31" spans="1:10" s="8" customFormat="1" ht="33" customHeight="1">
      <c r="A31" s="14" t="s">
        <v>32</v>
      </c>
      <c r="B31" s="102" t="s">
        <v>19</v>
      </c>
      <c r="C31" s="103"/>
      <c r="D31" s="104"/>
      <c r="E31" s="38">
        <v>0</v>
      </c>
      <c r="F31" s="38">
        <v>0</v>
      </c>
      <c r="G31" s="38">
        <v>-0.77</v>
      </c>
      <c r="H31" s="22">
        <v>0</v>
      </c>
      <c r="I31" s="21">
        <v>0</v>
      </c>
      <c r="J31" s="59"/>
    </row>
    <row r="32" spans="1:10" s="8" customFormat="1" ht="16.5" customHeight="1" hidden="1">
      <c r="A32" s="2" t="s">
        <v>44</v>
      </c>
      <c r="B32" s="105" t="s">
        <v>43</v>
      </c>
      <c r="C32" s="106"/>
      <c r="D32" s="107"/>
      <c r="E32" s="41"/>
      <c r="F32" s="41"/>
      <c r="G32" s="41"/>
      <c r="H32" s="27" t="e">
        <f t="shared" si="1"/>
        <v>#DIV/0!</v>
      </c>
      <c r="I32" s="28" t="e">
        <f aca="true" t="shared" si="3" ref="I32:I40">G32/F32*100</f>
        <v>#DIV/0!</v>
      </c>
      <c r="J32" s="59"/>
    </row>
    <row r="33" spans="1:10" ht="17.25" customHeight="1" hidden="1">
      <c r="A33" s="2" t="s">
        <v>45</v>
      </c>
      <c r="B33" s="105" t="s">
        <v>46</v>
      </c>
      <c r="C33" s="106"/>
      <c r="D33" s="107"/>
      <c r="E33" s="41"/>
      <c r="F33" s="41"/>
      <c r="G33" s="41"/>
      <c r="H33" s="27" t="e">
        <f t="shared" si="1"/>
        <v>#DIV/0!</v>
      </c>
      <c r="I33" s="28" t="e">
        <f t="shared" si="3"/>
        <v>#DIV/0!</v>
      </c>
      <c r="J33" s="59"/>
    </row>
    <row r="34" spans="1:10" ht="17.25" customHeight="1" hidden="1">
      <c r="A34" s="2"/>
      <c r="B34" s="105" t="s">
        <v>47</v>
      </c>
      <c r="C34" s="106"/>
      <c r="D34" s="107"/>
      <c r="E34" s="41"/>
      <c r="F34" s="41"/>
      <c r="G34" s="41"/>
      <c r="H34" s="27" t="e">
        <f t="shared" si="1"/>
        <v>#DIV/0!</v>
      </c>
      <c r="I34" s="28" t="e">
        <f t="shared" si="3"/>
        <v>#DIV/0!</v>
      </c>
      <c r="J34" s="59"/>
    </row>
    <row r="35" spans="1:10" ht="16.5" customHeight="1">
      <c r="A35" s="5"/>
      <c r="B35" s="77" t="s">
        <v>4</v>
      </c>
      <c r="C35" s="78"/>
      <c r="D35" s="79"/>
      <c r="E35" s="38">
        <f>E36+E44+E49+E52+E57+E58</f>
        <v>112707.95</v>
      </c>
      <c r="F35" s="38">
        <f>F36+F44+F49+F52+F57+F58</f>
        <v>135351.81</v>
      </c>
      <c r="G35" s="38">
        <f>G36+G44+G49+G52+G57+G58</f>
        <v>124111.65000000001</v>
      </c>
      <c r="H35" s="22">
        <f t="shared" si="1"/>
        <v>110.11791980956092</v>
      </c>
      <c r="I35" s="21">
        <f t="shared" si="3"/>
        <v>91.69559683021602</v>
      </c>
      <c r="J35" s="64"/>
    </row>
    <row r="36" spans="1:10" ht="45" customHeight="1">
      <c r="A36" s="14" t="s">
        <v>15</v>
      </c>
      <c r="B36" s="80" t="s">
        <v>22</v>
      </c>
      <c r="C36" s="81"/>
      <c r="D36" s="82"/>
      <c r="E36" s="54">
        <f>E37+E38+E39+E40+E41+E42+E43</f>
        <v>53903</v>
      </c>
      <c r="F36" s="54">
        <f>F37+F38+F39+F40+F41+F42+F43</f>
        <v>69566.2</v>
      </c>
      <c r="G36" s="54">
        <f>G37+G38+G39+G40+G41+G42+G43</f>
        <v>74647.24</v>
      </c>
      <c r="H36" s="22">
        <f t="shared" si="1"/>
        <v>138.4843886240098</v>
      </c>
      <c r="I36" s="21">
        <f t="shared" si="3"/>
        <v>107.30389183252788</v>
      </c>
      <c r="J36" s="65"/>
    </row>
    <row r="37" spans="1:10" ht="58.5" customHeight="1">
      <c r="A37" s="1" t="s">
        <v>55</v>
      </c>
      <c r="B37" s="84" t="s">
        <v>27</v>
      </c>
      <c r="C37" s="85"/>
      <c r="D37" s="86"/>
      <c r="E37" s="41">
        <v>17000</v>
      </c>
      <c r="F37" s="41">
        <v>22500</v>
      </c>
      <c r="G37" s="41">
        <v>23754.81</v>
      </c>
      <c r="H37" s="23">
        <f t="shared" si="1"/>
        <v>139.73417647058824</v>
      </c>
      <c r="I37" s="24">
        <f t="shared" si="3"/>
        <v>105.57693333333333</v>
      </c>
      <c r="J37" s="66" t="s">
        <v>104</v>
      </c>
    </row>
    <row r="38" spans="1:10" ht="51" customHeight="1">
      <c r="A38" s="1" t="s">
        <v>33</v>
      </c>
      <c r="B38" s="84" t="s">
        <v>72</v>
      </c>
      <c r="C38" s="85"/>
      <c r="D38" s="86"/>
      <c r="E38" s="41">
        <v>4900</v>
      </c>
      <c r="F38" s="41">
        <v>1800</v>
      </c>
      <c r="G38" s="41">
        <v>1861.9</v>
      </c>
      <c r="H38" s="23" t="s">
        <v>130</v>
      </c>
      <c r="I38" s="24">
        <f t="shared" si="3"/>
        <v>103.4388888888889</v>
      </c>
      <c r="J38" s="66" t="s">
        <v>104</v>
      </c>
    </row>
    <row r="39" spans="1:10" ht="51" customHeight="1">
      <c r="A39" s="1" t="s">
        <v>124</v>
      </c>
      <c r="B39" s="84" t="s">
        <v>125</v>
      </c>
      <c r="C39" s="85"/>
      <c r="D39" s="86"/>
      <c r="E39" s="41">
        <v>0</v>
      </c>
      <c r="F39" s="41">
        <v>28245</v>
      </c>
      <c r="G39" s="41">
        <v>29358.19</v>
      </c>
      <c r="H39" s="23">
        <v>0</v>
      </c>
      <c r="I39" s="24">
        <f>G39/F39*100</f>
        <v>103.9411931315277</v>
      </c>
      <c r="J39" s="32" t="s">
        <v>104</v>
      </c>
    </row>
    <row r="40" spans="1:10" ht="71.25" customHeight="1">
      <c r="A40" s="1" t="s">
        <v>111</v>
      </c>
      <c r="B40" s="96" t="s">
        <v>91</v>
      </c>
      <c r="C40" s="97"/>
      <c r="D40" s="98"/>
      <c r="E40" s="41">
        <v>0</v>
      </c>
      <c r="F40" s="41">
        <v>115</v>
      </c>
      <c r="G40" s="41">
        <v>110.19</v>
      </c>
      <c r="H40" s="47">
        <v>0</v>
      </c>
      <c r="I40" s="24">
        <f t="shared" si="3"/>
        <v>95.81739130434782</v>
      </c>
      <c r="J40" s="32" t="s">
        <v>104</v>
      </c>
    </row>
    <row r="41" spans="1:10" ht="50.25" customHeight="1">
      <c r="A41" s="1" t="s">
        <v>95</v>
      </c>
      <c r="B41" s="96" t="s">
        <v>94</v>
      </c>
      <c r="C41" s="108"/>
      <c r="D41" s="109"/>
      <c r="E41" s="41">
        <v>3</v>
      </c>
      <c r="F41" s="41">
        <v>31.2</v>
      </c>
      <c r="G41" s="41">
        <v>31.2</v>
      </c>
      <c r="H41" s="23">
        <f t="shared" si="1"/>
        <v>1040</v>
      </c>
      <c r="I41" s="24">
        <v>0</v>
      </c>
      <c r="J41" s="32" t="s">
        <v>104</v>
      </c>
    </row>
    <row r="42" spans="1:10" ht="63" customHeight="1">
      <c r="A42" s="1" t="s">
        <v>34</v>
      </c>
      <c r="B42" s="96" t="s">
        <v>50</v>
      </c>
      <c r="C42" s="97"/>
      <c r="D42" s="98"/>
      <c r="E42" s="41">
        <v>32000</v>
      </c>
      <c r="F42" s="41">
        <v>4190</v>
      </c>
      <c r="G42" s="41">
        <v>4713.05</v>
      </c>
      <c r="H42" s="23">
        <f t="shared" si="1"/>
        <v>14.72828125</v>
      </c>
      <c r="I42" s="24">
        <f aca="true" t="shared" si="4" ref="I42:I49">G42/F42*100</f>
        <v>112.48329355608593</v>
      </c>
      <c r="J42" s="66" t="s">
        <v>104</v>
      </c>
    </row>
    <row r="43" spans="1:10" ht="77.25" customHeight="1">
      <c r="A43" s="1" t="s">
        <v>126</v>
      </c>
      <c r="B43" s="96" t="s">
        <v>127</v>
      </c>
      <c r="C43" s="97"/>
      <c r="D43" s="98"/>
      <c r="E43" s="41">
        <v>0</v>
      </c>
      <c r="F43" s="41">
        <v>12685</v>
      </c>
      <c r="G43" s="41">
        <v>14817.9</v>
      </c>
      <c r="H43" s="23">
        <v>0</v>
      </c>
      <c r="I43" s="24">
        <f>G43/F43*100</f>
        <v>116.81434765471028</v>
      </c>
      <c r="J43" s="32" t="s">
        <v>104</v>
      </c>
    </row>
    <row r="44" spans="1:10" ht="13.5">
      <c r="A44" s="17" t="s">
        <v>17</v>
      </c>
      <c r="B44" s="87" t="s">
        <v>23</v>
      </c>
      <c r="C44" s="88"/>
      <c r="D44" s="89"/>
      <c r="E44" s="38">
        <v>2200</v>
      </c>
      <c r="F44" s="38">
        <v>2700</v>
      </c>
      <c r="G44" s="38">
        <v>2867</v>
      </c>
      <c r="H44" s="26">
        <f t="shared" si="1"/>
        <v>130.3181818181818</v>
      </c>
      <c r="I44" s="25">
        <f t="shared" si="4"/>
        <v>106.18518518518518</v>
      </c>
      <c r="J44" s="66" t="s">
        <v>104</v>
      </c>
    </row>
    <row r="45" spans="1:10" ht="26.25" customHeight="1" hidden="1">
      <c r="A45" s="2" t="s">
        <v>64</v>
      </c>
      <c r="B45" s="105" t="s">
        <v>65</v>
      </c>
      <c r="C45" s="106"/>
      <c r="D45" s="107"/>
      <c r="E45" s="41">
        <v>324</v>
      </c>
      <c r="F45" s="41">
        <v>324</v>
      </c>
      <c r="G45" s="41">
        <v>270</v>
      </c>
      <c r="H45" s="26">
        <f t="shared" si="1"/>
        <v>83.33333333333334</v>
      </c>
      <c r="I45" s="29">
        <f t="shared" si="4"/>
        <v>83.33333333333334</v>
      </c>
      <c r="J45" s="59"/>
    </row>
    <row r="46" spans="1:10" ht="26.25" customHeight="1" hidden="1">
      <c r="A46" s="2" t="s">
        <v>96</v>
      </c>
      <c r="B46" s="105" t="s">
        <v>97</v>
      </c>
      <c r="C46" s="106"/>
      <c r="D46" s="107"/>
      <c r="E46" s="41">
        <v>0</v>
      </c>
      <c r="F46" s="41">
        <v>0</v>
      </c>
      <c r="G46" s="41">
        <v>2.3</v>
      </c>
      <c r="H46" s="26" t="e">
        <f t="shared" si="1"/>
        <v>#DIV/0!</v>
      </c>
      <c r="I46" s="29" t="e">
        <f t="shared" si="4"/>
        <v>#DIV/0!</v>
      </c>
      <c r="J46" s="59"/>
    </row>
    <row r="47" spans="1:10" ht="17.25" customHeight="1" hidden="1">
      <c r="A47" s="2" t="s">
        <v>66</v>
      </c>
      <c r="B47" s="105" t="s">
        <v>67</v>
      </c>
      <c r="C47" s="106"/>
      <c r="D47" s="107"/>
      <c r="E47" s="41">
        <v>388.8</v>
      </c>
      <c r="F47" s="41">
        <v>388.8</v>
      </c>
      <c r="G47" s="41">
        <v>39.6</v>
      </c>
      <c r="H47" s="26">
        <f t="shared" si="1"/>
        <v>10.185185185185185</v>
      </c>
      <c r="I47" s="29">
        <f t="shared" si="4"/>
        <v>10.185185185185185</v>
      </c>
      <c r="J47" s="59"/>
    </row>
    <row r="48" spans="1:10" ht="17.25" customHeight="1" hidden="1">
      <c r="A48" s="2" t="s">
        <v>68</v>
      </c>
      <c r="B48" s="105" t="s">
        <v>69</v>
      </c>
      <c r="C48" s="106"/>
      <c r="D48" s="107"/>
      <c r="E48" s="41">
        <v>1328.4</v>
      </c>
      <c r="F48" s="41">
        <v>1328.4</v>
      </c>
      <c r="G48" s="41">
        <v>1116.2</v>
      </c>
      <c r="H48" s="26">
        <f t="shared" si="1"/>
        <v>84.02589581451369</v>
      </c>
      <c r="I48" s="29">
        <f t="shared" si="4"/>
        <v>84.02589581451369</v>
      </c>
      <c r="J48" s="59"/>
    </row>
    <row r="49" spans="1:10" ht="26.25" customHeight="1">
      <c r="A49" s="14" t="s">
        <v>38</v>
      </c>
      <c r="B49" s="110" t="s">
        <v>56</v>
      </c>
      <c r="C49" s="111"/>
      <c r="D49" s="112"/>
      <c r="E49" s="38">
        <f>E51+E50</f>
        <v>7327</v>
      </c>
      <c r="F49" s="38">
        <f>F51+F50</f>
        <v>15659</v>
      </c>
      <c r="G49" s="38">
        <f>G51+G50</f>
        <v>15042</v>
      </c>
      <c r="H49" s="26" t="s">
        <v>123</v>
      </c>
      <c r="I49" s="25">
        <f t="shared" si="4"/>
        <v>96.05977393192413</v>
      </c>
      <c r="J49" s="60"/>
    </row>
    <row r="50" spans="1:10" ht="39.75" customHeight="1">
      <c r="A50" s="1" t="s">
        <v>62</v>
      </c>
      <c r="B50" s="96" t="s">
        <v>63</v>
      </c>
      <c r="C50" s="97"/>
      <c r="D50" s="98"/>
      <c r="E50" s="40">
        <v>270</v>
      </c>
      <c r="F50" s="40">
        <v>376</v>
      </c>
      <c r="G50" s="40">
        <v>371.9</v>
      </c>
      <c r="H50" s="23">
        <f t="shared" si="1"/>
        <v>137.74074074074073</v>
      </c>
      <c r="I50" s="24">
        <f aca="true" t="shared" si="5" ref="I50:I58">G50/F50*100</f>
        <v>98.90957446808511</v>
      </c>
      <c r="J50" s="32" t="s">
        <v>104</v>
      </c>
    </row>
    <row r="51" spans="1:10" ht="39" customHeight="1">
      <c r="A51" s="1" t="s">
        <v>57</v>
      </c>
      <c r="B51" s="96" t="s">
        <v>58</v>
      </c>
      <c r="C51" s="97"/>
      <c r="D51" s="98"/>
      <c r="E51" s="40">
        <v>7057</v>
      </c>
      <c r="F51" s="40">
        <v>15283</v>
      </c>
      <c r="G51" s="40">
        <v>14670.1</v>
      </c>
      <c r="H51" s="47" t="s">
        <v>123</v>
      </c>
      <c r="I51" s="24">
        <f t="shared" si="5"/>
        <v>95.98966171563174</v>
      </c>
      <c r="J51" s="32" t="s">
        <v>104</v>
      </c>
    </row>
    <row r="52" spans="1:10" ht="24.75" customHeight="1">
      <c r="A52" s="14" t="s">
        <v>35</v>
      </c>
      <c r="B52" s="80" t="s">
        <v>24</v>
      </c>
      <c r="C52" s="81"/>
      <c r="D52" s="82"/>
      <c r="E52" s="42">
        <f>E53+E54+E55+E56</f>
        <v>34550</v>
      </c>
      <c r="F52" s="42">
        <f>F53+F54+F55+F56</f>
        <v>41698.66</v>
      </c>
      <c r="G52" s="42">
        <f>G53+G54+G55+G56</f>
        <v>25601.41</v>
      </c>
      <c r="H52" s="22">
        <f t="shared" si="1"/>
        <v>74.09959479015919</v>
      </c>
      <c r="I52" s="21">
        <f t="shared" si="5"/>
        <v>61.396241509919015</v>
      </c>
      <c r="J52" s="60"/>
    </row>
    <row r="53" spans="1:10" ht="66" customHeight="1">
      <c r="A53" s="1" t="s">
        <v>59</v>
      </c>
      <c r="B53" s="96" t="s">
        <v>48</v>
      </c>
      <c r="C53" s="97"/>
      <c r="D53" s="98"/>
      <c r="E53" s="40">
        <v>30000</v>
      </c>
      <c r="F53" s="40">
        <v>33738.66</v>
      </c>
      <c r="G53" s="41">
        <v>17524.77</v>
      </c>
      <c r="H53" s="23">
        <f t="shared" si="1"/>
        <v>58.4159</v>
      </c>
      <c r="I53" s="24">
        <f t="shared" si="5"/>
        <v>51.942697190700514</v>
      </c>
      <c r="J53" s="66" t="s">
        <v>110</v>
      </c>
    </row>
    <row r="54" spans="1:10" ht="38.25" customHeight="1">
      <c r="A54" s="1" t="s">
        <v>39</v>
      </c>
      <c r="B54" s="96" t="s">
        <v>36</v>
      </c>
      <c r="C54" s="97"/>
      <c r="D54" s="98"/>
      <c r="E54" s="41">
        <v>1000</v>
      </c>
      <c r="F54" s="41">
        <v>6120</v>
      </c>
      <c r="G54" s="41">
        <v>6207.82</v>
      </c>
      <c r="H54" s="23">
        <f>G54/E54*100</f>
        <v>620.782</v>
      </c>
      <c r="I54" s="24">
        <f t="shared" si="5"/>
        <v>101.43496732026142</v>
      </c>
      <c r="J54" s="32" t="s">
        <v>104</v>
      </c>
    </row>
    <row r="55" spans="1:10" ht="48.75" customHeight="1">
      <c r="A55" s="1" t="s">
        <v>40</v>
      </c>
      <c r="B55" s="96" t="s">
        <v>52</v>
      </c>
      <c r="C55" s="97"/>
      <c r="D55" s="98"/>
      <c r="E55" s="41">
        <v>3000</v>
      </c>
      <c r="F55" s="41">
        <v>1540</v>
      </c>
      <c r="G55" s="41">
        <v>1537.5</v>
      </c>
      <c r="H55" s="23">
        <f t="shared" si="1"/>
        <v>51.24999999999999</v>
      </c>
      <c r="I55" s="24">
        <f t="shared" si="5"/>
        <v>99.83766233766234</v>
      </c>
      <c r="J55" s="32" t="s">
        <v>104</v>
      </c>
    </row>
    <row r="56" spans="1:10" ht="65.25" customHeight="1">
      <c r="A56" s="1" t="s">
        <v>92</v>
      </c>
      <c r="B56" s="96" t="s">
        <v>93</v>
      </c>
      <c r="C56" s="97"/>
      <c r="D56" s="98"/>
      <c r="E56" s="41">
        <v>550</v>
      </c>
      <c r="F56" s="41">
        <v>300</v>
      </c>
      <c r="G56" s="41">
        <v>331.32</v>
      </c>
      <c r="H56" s="23">
        <f t="shared" si="1"/>
        <v>60.239999999999995</v>
      </c>
      <c r="I56" s="24">
        <f t="shared" si="5"/>
        <v>110.44</v>
      </c>
      <c r="J56" s="32" t="s">
        <v>104</v>
      </c>
    </row>
    <row r="57" spans="1:10" ht="18" customHeight="1">
      <c r="A57" s="14" t="s">
        <v>16</v>
      </c>
      <c r="B57" s="80" t="s">
        <v>18</v>
      </c>
      <c r="C57" s="81"/>
      <c r="D57" s="82"/>
      <c r="E57" s="38">
        <v>3645.95</v>
      </c>
      <c r="F57" s="38">
        <v>5645.95</v>
      </c>
      <c r="G57" s="38">
        <v>5864</v>
      </c>
      <c r="H57" s="26">
        <f t="shared" si="1"/>
        <v>160.8359961052675</v>
      </c>
      <c r="I57" s="21">
        <f t="shared" si="5"/>
        <v>103.86206041498774</v>
      </c>
      <c r="J57" s="32" t="s">
        <v>104</v>
      </c>
    </row>
    <row r="58" spans="1:10" ht="67.5" customHeight="1">
      <c r="A58" s="19" t="s">
        <v>37</v>
      </c>
      <c r="B58" s="123" t="s">
        <v>8</v>
      </c>
      <c r="C58" s="124"/>
      <c r="D58" s="125"/>
      <c r="E58" s="41">
        <v>11082</v>
      </c>
      <c r="F58" s="41">
        <v>82</v>
      </c>
      <c r="G58" s="41">
        <v>90</v>
      </c>
      <c r="H58" s="23">
        <f t="shared" si="1"/>
        <v>0.8121277747698972</v>
      </c>
      <c r="I58" s="24">
        <f t="shared" si="5"/>
        <v>109.75609756097562</v>
      </c>
      <c r="J58" s="32" t="s">
        <v>104</v>
      </c>
    </row>
    <row r="59" spans="1:10" ht="16.5" customHeight="1">
      <c r="A59" s="5"/>
      <c r="B59" s="77" t="s">
        <v>77</v>
      </c>
      <c r="C59" s="78"/>
      <c r="D59" s="79"/>
      <c r="E59" s="38">
        <f>E35+E11</f>
        <v>796106.5</v>
      </c>
      <c r="F59" s="38">
        <f>F35+F11</f>
        <v>849232.3600000001</v>
      </c>
      <c r="G59" s="38">
        <f>G35+G11</f>
        <v>865088.01</v>
      </c>
      <c r="H59" s="22">
        <f aca="true" t="shared" si="6" ref="H59:H68">G59/E59*100</f>
        <v>108.6648595382653</v>
      </c>
      <c r="I59" s="21">
        <f aca="true" t="shared" si="7" ref="I59:I65">G59/F59*100</f>
        <v>101.8670567381582</v>
      </c>
      <c r="J59" s="64"/>
    </row>
    <row r="60" spans="1:11" ht="25.5" customHeight="1">
      <c r="A60" s="58" t="s">
        <v>53</v>
      </c>
      <c r="B60" s="116" t="s">
        <v>42</v>
      </c>
      <c r="C60" s="116"/>
      <c r="D60" s="116"/>
      <c r="E60" s="38">
        <f>E61</f>
        <v>1491159.2000000002</v>
      </c>
      <c r="F60" s="38">
        <f>F61+F66+F67</f>
        <v>1810513.7700000003</v>
      </c>
      <c r="G60" s="38">
        <f>G61+G66+G67</f>
        <v>1720837.5400000003</v>
      </c>
      <c r="H60" s="56">
        <f t="shared" si="6"/>
        <v>115.40267062027985</v>
      </c>
      <c r="I60" s="38">
        <f t="shared" si="7"/>
        <v>95.04691809110074</v>
      </c>
      <c r="J60" s="32" t="s">
        <v>104</v>
      </c>
      <c r="K60" s="9"/>
    </row>
    <row r="61" spans="1:11" ht="27" customHeight="1">
      <c r="A61" s="58" t="s">
        <v>41</v>
      </c>
      <c r="B61" s="116" t="s">
        <v>54</v>
      </c>
      <c r="C61" s="116"/>
      <c r="D61" s="116"/>
      <c r="E61" s="38">
        <f>E62+E63+E64+E65</f>
        <v>1491159.2000000002</v>
      </c>
      <c r="F61" s="38">
        <f>F62+F63+F64+F65</f>
        <v>1811358.6900000002</v>
      </c>
      <c r="G61" s="38">
        <f>G62+G63+G64+G65</f>
        <v>1720586.1500000001</v>
      </c>
      <c r="H61" s="56">
        <f t="shared" si="6"/>
        <v>115.38581192403869</v>
      </c>
      <c r="I61" s="38">
        <f t="shared" si="7"/>
        <v>94.98870430792479</v>
      </c>
      <c r="J61" s="32" t="s">
        <v>104</v>
      </c>
      <c r="K61" s="10"/>
    </row>
    <row r="62" spans="1:11" ht="27" customHeight="1">
      <c r="A62" s="58" t="s">
        <v>117</v>
      </c>
      <c r="B62" s="126" t="s">
        <v>78</v>
      </c>
      <c r="C62" s="127"/>
      <c r="D62" s="128"/>
      <c r="E62" s="41">
        <v>64330.8</v>
      </c>
      <c r="F62" s="41">
        <v>213133.64</v>
      </c>
      <c r="G62" s="41">
        <v>213133.64</v>
      </c>
      <c r="H62" s="47">
        <f t="shared" si="6"/>
        <v>331.30885983074984</v>
      </c>
      <c r="I62" s="41">
        <f t="shared" si="7"/>
        <v>100</v>
      </c>
      <c r="J62" s="32" t="s">
        <v>104</v>
      </c>
      <c r="K62" s="10"/>
    </row>
    <row r="63" spans="1:11" ht="25.5" customHeight="1">
      <c r="A63" s="58" t="s">
        <v>118</v>
      </c>
      <c r="B63" s="126" t="s">
        <v>90</v>
      </c>
      <c r="C63" s="127"/>
      <c r="D63" s="128"/>
      <c r="E63" s="40">
        <v>643404.03</v>
      </c>
      <c r="F63" s="40">
        <v>672113.4</v>
      </c>
      <c r="G63" s="40">
        <v>594625.51</v>
      </c>
      <c r="H63" s="47">
        <f t="shared" si="6"/>
        <v>92.4186797524411</v>
      </c>
      <c r="I63" s="41">
        <f t="shared" si="7"/>
        <v>88.47100950524123</v>
      </c>
      <c r="J63" s="32" t="s">
        <v>104</v>
      </c>
      <c r="K63" s="11"/>
    </row>
    <row r="64" spans="1:11" ht="28.5" customHeight="1">
      <c r="A64" s="58" t="s">
        <v>119</v>
      </c>
      <c r="B64" s="120" t="s">
        <v>60</v>
      </c>
      <c r="C64" s="121"/>
      <c r="D64" s="122"/>
      <c r="E64" s="40">
        <v>783424.37</v>
      </c>
      <c r="F64" s="40">
        <v>819087.79</v>
      </c>
      <c r="G64" s="40">
        <v>805803.14</v>
      </c>
      <c r="H64" s="47">
        <f t="shared" si="6"/>
        <v>102.85653227764666</v>
      </c>
      <c r="I64" s="41">
        <f t="shared" si="7"/>
        <v>98.37811646539133</v>
      </c>
      <c r="J64" s="32" t="s">
        <v>104</v>
      </c>
      <c r="K64" s="11"/>
    </row>
    <row r="65" spans="1:11" s="20" customFormat="1" ht="28.5" customHeight="1">
      <c r="A65" s="58" t="s">
        <v>120</v>
      </c>
      <c r="B65" s="120" t="s">
        <v>108</v>
      </c>
      <c r="C65" s="129"/>
      <c r="D65" s="130"/>
      <c r="E65" s="40">
        <v>0</v>
      </c>
      <c r="F65" s="40">
        <v>107023.86</v>
      </c>
      <c r="G65" s="40">
        <v>107023.86</v>
      </c>
      <c r="H65" s="47">
        <v>0</v>
      </c>
      <c r="I65" s="41">
        <f t="shared" si="7"/>
        <v>100</v>
      </c>
      <c r="J65" s="32" t="s">
        <v>104</v>
      </c>
      <c r="K65" s="11"/>
    </row>
    <row r="66" spans="1:11" s="20" customFormat="1" ht="52.5" customHeight="1">
      <c r="A66" s="58" t="s">
        <v>128</v>
      </c>
      <c r="B66" s="67" t="s">
        <v>129</v>
      </c>
      <c r="C66" s="68"/>
      <c r="D66" s="69"/>
      <c r="E66" s="40">
        <v>0</v>
      </c>
      <c r="F66" s="40">
        <v>0</v>
      </c>
      <c r="G66" s="40">
        <v>5234.8</v>
      </c>
      <c r="H66" s="47">
        <v>0</v>
      </c>
      <c r="I66" s="41">
        <v>0</v>
      </c>
      <c r="J66" s="32" t="s">
        <v>104</v>
      </c>
      <c r="K66" s="11"/>
    </row>
    <row r="67" spans="1:10" ht="53.25" customHeight="1">
      <c r="A67" s="58" t="s">
        <v>121</v>
      </c>
      <c r="B67" s="113" t="s">
        <v>98</v>
      </c>
      <c r="C67" s="114"/>
      <c r="D67" s="115"/>
      <c r="E67" s="41">
        <v>0</v>
      </c>
      <c r="F67" s="41">
        <v>-844.92</v>
      </c>
      <c r="G67" s="40">
        <v>-4983.41</v>
      </c>
      <c r="H67" s="47">
        <v>0</v>
      </c>
      <c r="I67" s="41">
        <f>G67/F67*100</f>
        <v>589.808502580126</v>
      </c>
      <c r="J67" s="32"/>
    </row>
    <row r="68" spans="1:11" ht="12.75" customHeight="1">
      <c r="A68" s="117" t="s">
        <v>89</v>
      </c>
      <c r="B68" s="118"/>
      <c r="C68" s="118"/>
      <c r="D68" s="119"/>
      <c r="E68" s="38">
        <f>E60+E59</f>
        <v>2287265.7</v>
      </c>
      <c r="F68" s="38">
        <f>F60+F59</f>
        <v>2659746.1300000004</v>
      </c>
      <c r="G68" s="38">
        <f>G60+G59</f>
        <v>2585925.5500000003</v>
      </c>
      <c r="H68" s="22">
        <f t="shared" si="6"/>
        <v>113.05750573709037</v>
      </c>
      <c r="I68" s="21">
        <f>G68/F68*100</f>
        <v>97.22452533467921</v>
      </c>
      <c r="J68" s="31"/>
      <c r="K68" s="9"/>
    </row>
    <row r="70" spans="7:8" ht="12.75">
      <c r="G70" s="57"/>
      <c r="H70" s="13"/>
    </row>
  </sheetData>
  <sheetProtection/>
  <mergeCells count="63">
    <mergeCell ref="B67:D67"/>
    <mergeCell ref="B60:D60"/>
    <mergeCell ref="A68:D68"/>
    <mergeCell ref="B64:D64"/>
    <mergeCell ref="B58:D58"/>
    <mergeCell ref="B59:D59"/>
    <mergeCell ref="B61:D61"/>
    <mergeCell ref="B62:D62"/>
    <mergeCell ref="B63:D63"/>
    <mergeCell ref="B65:D65"/>
    <mergeCell ref="B52:D52"/>
    <mergeCell ref="B53:D53"/>
    <mergeCell ref="B54:D54"/>
    <mergeCell ref="B55:D55"/>
    <mergeCell ref="B56:D56"/>
    <mergeCell ref="B57:D57"/>
    <mergeCell ref="B47:D47"/>
    <mergeCell ref="B48:D48"/>
    <mergeCell ref="B49:D49"/>
    <mergeCell ref="B50:D50"/>
    <mergeCell ref="B51:D51"/>
    <mergeCell ref="B46:D46"/>
    <mergeCell ref="B40:D40"/>
    <mergeCell ref="B42:D42"/>
    <mergeCell ref="B44:D44"/>
    <mergeCell ref="B41:D41"/>
    <mergeCell ref="B45:D45"/>
    <mergeCell ref="B39:D39"/>
    <mergeCell ref="B43:D43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0:D20"/>
    <mergeCell ref="B26:D26"/>
    <mergeCell ref="A5:J5"/>
    <mergeCell ref="A6:J6"/>
    <mergeCell ref="B13:D13"/>
    <mergeCell ref="B14:D14"/>
    <mergeCell ref="B15:D15"/>
    <mergeCell ref="B16:D16"/>
    <mergeCell ref="B66:D66"/>
    <mergeCell ref="B9:D9"/>
    <mergeCell ref="B10:D10"/>
    <mergeCell ref="A8:F8"/>
    <mergeCell ref="B11:D11"/>
    <mergeCell ref="B12:D12"/>
    <mergeCell ref="B17:D17"/>
    <mergeCell ref="B18:D18"/>
    <mergeCell ref="B19:D19"/>
    <mergeCell ref="B21:D21"/>
  </mergeCells>
  <printOptions horizontalCentered="1"/>
  <pageMargins left="0.1968503937007874" right="0" top="0" bottom="0" header="0.31496062992125984" footer="0.31496062992125984"/>
  <pageSetup fitToHeight="0" horizontalDpi="600" verticalDpi="600" orientation="landscape" paperSize="9" scale="7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</dc:creator>
  <cp:keywords/>
  <dc:description/>
  <cp:lastModifiedBy>Пользователь Windows</cp:lastModifiedBy>
  <cp:lastPrinted>2021-03-16T02:06:00Z</cp:lastPrinted>
  <dcterms:created xsi:type="dcterms:W3CDTF">2002-11-03T23:52:07Z</dcterms:created>
  <dcterms:modified xsi:type="dcterms:W3CDTF">2023-03-31T05:46:39Z</dcterms:modified>
  <cp:category/>
  <cp:version/>
  <cp:contentType/>
  <cp:contentStatus/>
</cp:coreProperties>
</file>