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345" yWindow="-15" windowWidth="12345" windowHeight="12075"/>
  </bookViews>
  <sheets>
    <sheet name="по РзПр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G37" i="1"/>
  <c r="L18" i="1" l="1"/>
  <c r="N18" i="1"/>
  <c r="G7" i="1" l="1"/>
  <c r="I22" i="1" l="1"/>
  <c r="J22" i="1"/>
  <c r="L7" i="1" l="1"/>
  <c r="J7" i="1"/>
  <c r="N22" i="1"/>
  <c r="N23" i="1"/>
  <c r="L22" i="1"/>
  <c r="L23" i="1"/>
  <c r="J23" i="1"/>
  <c r="I8" i="1"/>
  <c r="I9" i="1"/>
  <c r="I10" i="1"/>
  <c r="I11" i="1"/>
  <c r="I12" i="1"/>
  <c r="I15" i="1"/>
  <c r="I17" i="1"/>
  <c r="I20" i="1"/>
  <c r="I23" i="1"/>
  <c r="I25" i="1"/>
  <c r="I26" i="1"/>
  <c r="I27" i="1"/>
  <c r="I28" i="1"/>
  <c r="I30" i="1"/>
  <c r="I31" i="1"/>
  <c r="I32" i="1"/>
  <c r="I33" i="1"/>
  <c r="I34" i="1"/>
  <c r="I36" i="1"/>
  <c r="I37" i="1"/>
  <c r="I38" i="1"/>
  <c r="I39" i="1"/>
  <c r="I41" i="1"/>
  <c r="I42" i="1"/>
  <c r="I43" i="1"/>
  <c r="I44" i="1"/>
  <c r="I46" i="1"/>
  <c r="I47" i="1"/>
  <c r="I48" i="1"/>
  <c r="I50" i="1"/>
  <c r="N9" i="1"/>
  <c r="G32" i="1"/>
  <c r="G23" i="1"/>
  <c r="G22" i="1"/>
  <c r="G13" i="1"/>
  <c r="G11" i="1"/>
  <c r="G8" i="1"/>
  <c r="G9" i="1"/>
  <c r="G10" i="1"/>
  <c r="E51" i="1" l="1"/>
  <c r="D49" i="1" l="1"/>
  <c r="D45" i="1"/>
  <c r="I45" i="1" s="1"/>
  <c r="D40" i="1"/>
  <c r="I40" i="1" s="1"/>
  <c r="D35" i="1"/>
  <c r="I35" i="1" s="1"/>
  <c r="D29" i="1"/>
  <c r="I29" i="1" s="1"/>
  <c r="D24" i="1"/>
  <c r="I24" i="1" s="1"/>
  <c r="D19" i="1"/>
  <c r="I19" i="1" s="1"/>
  <c r="D16" i="1"/>
  <c r="I16" i="1" s="1"/>
  <c r="D7" i="1"/>
  <c r="I7" i="1" l="1"/>
  <c r="D51" i="1"/>
  <c r="I49" i="1"/>
  <c r="J11" i="1"/>
  <c r="N7" i="1" l="1"/>
  <c r="K51" i="1"/>
  <c r="M51" i="1"/>
  <c r="H51" i="1"/>
  <c r="I51" i="1" s="1"/>
  <c r="J44" i="1" l="1"/>
  <c r="J42" i="1"/>
  <c r="L10" i="1"/>
  <c r="L11" i="1"/>
  <c r="J25" i="1" l="1"/>
  <c r="J24" i="1"/>
  <c r="J12" i="1"/>
  <c r="N8" i="1" l="1"/>
  <c r="N10" i="1"/>
  <c r="N12" i="1"/>
  <c r="N14" i="1"/>
  <c r="N15" i="1"/>
  <c r="N16" i="1"/>
  <c r="N17" i="1"/>
  <c r="N19" i="1"/>
  <c r="N20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L8" i="1"/>
  <c r="L9" i="1"/>
  <c r="L12" i="1"/>
  <c r="L14" i="1"/>
  <c r="L15" i="1"/>
  <c r="L16" i="1"/>
  <c r="L17" i="1"/>
  <c r="L19" i="1"/>
  <c r="L20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J8" i="1"/>
  <c r="J9" i="1"/>
  <c r="J10" i="1"/>
  <c r="J15" i="1"/>
  <c r="J16" i="1"/>
  <c r="J17" i="1"/>
  <c r="J19" i="1"/>
  <c r="J20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5" i="1"/>
  <c r="J46" i="1"/>
  <c r="J47" i="1"/>
  <c r="J48" i="1"/>
  <c r="J49" i="1"/>
  <c r="J50" i="1"/>
  <c r="J51" i="1"/>
  <c r="G12" i="1"/>
  <c r="G15" i="1"/>
  <c r="G16" i="1"/>
  <c r="G17" i="1"/>
  <c r="G19" i="1"/>
  <c r="G20" i="1"/>
  <c r="G24" i="1"/>
  <c r="G25" i="1"/>
  <c r="G26" i="1"/>
  <c r="G27" i="1"/>
  <c r="G28" i="1"/>
  <c r="G29" i="1"/>
  <c r="G30" i="1"/>
  <c r="G31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</calcChain>
</file>

<file path=xl/sharedStrings.xml><?xml version="1.0" encoding="utf-8"?>
<sst xmlns="http://schemas.openxmlformats.org/spreadsheetml/2006/main" count="169" uniqueCount="76">
  <si>
    <t>Плановые показатели</t>
  </si>
  <si>
    <t xml:space="preserve">Ожидаемое исполнение </t>
  </si>
  <si>
    <t>тыс.руб.</t>
  </si>
  <si>
    <t xml:space="preserve">Сведения о расходах бюджета по разделам и подразделам классификации расходов на очередной финансовый год и плановый период в сравнении с ожидаемым исполнением за текущий финансовый год и отчетом за отчетный финансовый год 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</si>
  <si>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</si>
  <si>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</si>
  <si>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</si>
  <si>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</si>
  <si>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</si>
  <si>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</si>
  <si>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</si>
  <si>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</si>
  <si>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</si>
  <si>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</si>
  <si>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</si>
  <si>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</si>
  <si>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</si>
  <si>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</si>
  <si>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</si>
  <si>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</si>
  <si>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</si>
  <si>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</si>
  <si>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</si>
  <si>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</si>
  <si>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</si>
  <si>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</si>
  <si>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</si>
  <si>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</si>
  <si>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</si>
  <si>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</si>
  <si>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</si>
  <si>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</si>
  <si>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</si>
  <si>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</si>
  <si>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</si>
  <si>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</si>
  <si>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</si>
  <si>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</si>
  <si>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</si>
  <si>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</si>
  <si>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</si>
  <si>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</si>
  <si>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</si>
  <si>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</si>
  <si>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</si>
  <si>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</si>
  <si>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</si>
  <si>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</si>
  <si>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</si>
  <si>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</si>
  <si>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</si>
  <si>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</si>
  <si>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</si>
  <si>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</si>
  <si>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</si>
  <si>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</si>
  <si>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</si>
  <si>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</si>
  <si>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</si>
  <si>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</si>
  <si>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</si>
  <si>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Рз</t>
  </si>
  <si>
    <t>Пр</t>
  </si>
  <si>
    <t>Дополнительное образование детей</t>
  </si>
  <si>
    <t>Молодежная политика</t>
  </si>
  <si>
    <t>-</t>
  </si>
  <si>
    <t>2021 год</t>
  </si>
  <si>
    <t>2022 год</t>
  </si>
  <si>
    <t>2023 год</t>
  </si>
  <si>
    <t>Исполнение за 2020 год</t>
  </si>
  <si>
    <t>2024 год</t>
  </si>
  <si>
    <t>темп роста к 2021</t>
  </si>
  <si>
    <t>темп роста к 2022</t>
  </si>
  <si>
    <t>темп роста к 2023</t>
  </si>
  <si>
    <t>темп роста к 2020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</si>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</sst>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-* #,##0.0\ _₽_-;\-* #,##0.0\ _₽_-;_-* &quot;-&quot;??\ _₽_-;_-@_-"/>
    <numFmt numFmtId="167" formatCode="_-* #,##0.0\ _₽_-;\-* #,##0.0\ _₽_-;_-* &quot;-&quot;?\ _₽_-;_-@_-"/>
  </numFmts>
  <fonts count="10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B34" zoomScaleNormal="100" workbookViewId="0">
      <selection activeCell="H53" sqref="H53"/>
    </sheetView>
  </sheetViews>
  <sheetFormatPr defaultColWidth="15.85546875" defaultRowHeight="15.75" x14ac:dyDescent="0.2"/>
  <cols>
    <col min="1" max="1" width="65.7109375" style="2" customWidth="1"/>
    <col min="2" max="2" width="5.7109375" style="2" customWidth="1"/>
    <col min="3" max="3" width="5.28515625" style="3" customWidth="1"/>
    <col min="4" max="4" width="14.140625" style="4" customWidth="1"/>
    <col min="5" max="5" width="13.7109375" style="5" customWidth="1"/>
    <col min="6" max="6" width="15.42578125" style="5" customWidth="1"/>
    <col min="7" max="7" width="13" style="1" customWidth="1"/>
    <col min="8" max="9" width="14.7109375" style="32" customWidth="1"/>
    <col min="10" max="10" width="12.5703125" style="1" customWidth="1"/>
    <col min="11" max="11" width="15.140625" style="5" customWidth="1"/>
    <col min="12" max="12" width="12.42578125" style="1" customWidth="1"/>
    <col min="13" max="13" width="14.42578125" style="32" customWidth="1"/>
    <col min="14" max="14" width="12.7109375" style="1" customWidth="1"/>
    <col min="15" max="16384" width="15.85546875" style="1"/>
  </cols>
  <sheetData>
    <row r="1" spans="1:15" ht="38.25" customHeight="1" x14ac:dyDescent="0.2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" spans="1:15" s="9" customFormat="1" x14ac:dyDescent="0.2">
      <c r="A3" s="6"/>
      <c r="B3" s="6"/>
      <c r="C3" s="7"/>
      <c r="D3" s="8"/>
      <c r="E3" s="10"/>
      <c r="F3" s="10"/>
      <c r="H3" s="28"/>
      <c r="I3" s="28"/>
      <c r="K3" s="25"/>
      <c r="M3" s="33"/>
      <c r="N3" s="6" t="s">
        <v>2</v>
      </c>
    </row>
    <row r="4" spans="1:15" ht="38.25" customHeight="1" x14ac:dyDescent="0.2">
      <c r="A4" s="62" t="s">
        <v>4</v>
      </c>
      <c r="B4" s="62" t="s">
        <v>61</v>
      </c>
      <c r="C4" s="62" t="s">
        <v>62</v>
      </c>
      <c r="D4" s="62" t="s">
        <v>69</v>
      </c>
      <c r="E4" s="58" t="s">
        <v>66</v>
      </c>
      <c r="F4" s="59"/>
      <c r="G4" s="60"/>
      <c r="H4" s="61" t="s">
        <v>67</v>
      </c>
      <c r="I4" s="61"/>
      <c r="J4" s="61"/>
      <c r="K4" s="61" t="s">
        <v>68</v>
      </c>
      <c r="L4" s="61"/>
      <c r="M4" s="61" t="s">
        <v>70</v>
      </c>
      <c r="N4" s="61"/>
    </row>
    <row r="5" spans="1:15" ht="33" customHeight="1" x14ac:dyDescent="0.2">
      <c r="A5" s="63"/>
      <c r="B5" s="63"/>
      <c r="C5" s="63"/>
      <c r="D5" s="63"/>
      <c r="E5" s="12" t="s">
        <v>0</v>
      </c>
      <c r="F5" s="12" t="s">
        <v>1</v>
      </c>
      <c r="G5" s="12" t="s">
        <v>74</v>
      </c>
      <c r="H5" s="29" t="s">
        <v>0</v>
      </c>
      <c r="I5" s="29" t="s">
        <v>74</v>
      </c>
      <c r="J5" s="13" t="s">
        <v>71</v>
      </c>
      <c r="K5" s="12" t="s">
        <v>0</v>
      </c>
      <c r="L5" s="13" t="s">
        <v>72</v>
      </c>
      <c r="M5" s="29" t="s">
        <v>0</v>
      </c>
      <c r="N5" s="13" t="s">
        <v>73</v>
      </c>
    </row>
    <row r="6" spans="1:15" ht="12.75" customHeight="1" x14ac:dyDescent="0.2">
      <c r="A6" s="11">
        <v>1</v>
      </c>
      <c r="B6" s="11">
        <v>2</v>
      </c>
      <c r="C6" s="11">
        <v>3</v>
      </c>
      <c r="D6" s="11">
        <v>4</v>
      </c>
      <c r="E6" s="15">
        <v>5</v>
      </c>
      <c r="F6" s="15">
        <v>6</v>
      </c>
      <c r="G6" s="15">
        <v>7</v>
      </c>
      <c r="H6" s="30">
        <v>8</v>
      </c>
      <c r="I6" s="30"/>
      <c r="J6" s="15">
        <v>9</v>
      </c>
      <c r="K6" s="15">
        <v>10</v>
      </c>
      <c r="L6" s="16">
        <v>11</v>
      </c>
      <c r="M6" s="34">
        <v>12</v>
      </c>
      <c r="N6" s="15">
        <v>13</v>
      </c>
    </row>
    <row r="7" spans="1:15" ht="24.75" customHeight="1" x14ac:dyDescent="0.2">
      <c r="A7" s="19" t="s">
        <v>5</v>
      </c>
      <c r="B7" s="21" t="s">
        <v>6</v>
      </c>
      <c r="C7" s="21" t="s">
        <v>7</v>
      </c>
      <c r="D7" s="36">
        <f>D8+D9+D10+D11+D12+D13+D15</f>
        <v>181444.7</v>
      </c>
      <c r="E7" s="38">
        <v>209546.5</v>
      </c>
      <c r="F7" s="38">
        <v>198240.3</v>
      </c>
      <c r="G7" s="43">
        <f>F7/D7*100</f>
        <v>109.25659443345548</v>
      </c>
      <c r="H7" s="46">
        <v>217961.60000000001</v>
      </c>
      <c r="I7" s="46">
        <f>H7/D7*100</f>
        <v>120.12563607534416</v>
      </c>
      <c r="J7" s="43">
        <f>H7/F7*100</f>
        <v>109.94817905340135</v>
      </c>
      <c r="K7" s="46">
        <v>221857.6</v>
      </c>
      <c r="L7" s="52">
        <f>K7/H7*100</f>
        <v>101.78747082054819</v>
      </c>
      <c r="M7" s="46">
        <v>221544.3</v>
      </c>
      <c r="N7" s="43">
        <f>M7/K7*100</f>
        <v>99.858783291624889</v>
      </c>
      <c r="O7" s="23"/>
    </row>
    <row r="8" spans="1:15" s="24" customFormat="1" ht="31.5" x14ac:dyDescent="0.2">
      <c r="A8" s="18" t="s">
        <v>8</v>
      </c>
      <c r="B8" s="14" t="s">
        <v>6</v>
      </c>
      <c r="C8" s="14" t="s">
        <v>9</v>
      </c>
      <c r="D8" s="37">
        <v>1504.7</v>
      </c>
      <c r="E8" s="39">
        <v>1596.8</v>
      </c>
      <c r="F8" s="39">
        <v>1579</v>
      </c>
      <c r="G8" s="44">
        <f t="shared" ref="G8:G51" si="0">F8/D8*100</f>
        <v>104.9378613677145</v>
      </c>
      <c r="H8" s="47">
        <v>1765.1</v>
      </c>
      <c r="I8" s="50">
        <f t="shared" ref="I8:I51" si="1">H8/D8*100</f>
        <v>117.30577523758888</v>
      </c>
      <c r="J8" s="44">
        <f t="shared" ref="J8:J51" si="2">H8/F8*100</f>
        <v>111.78594046865105</v>
      </c>
      <c r="K8" s="53">
        <v>1817.5</v>
      </c>
      <c r="L8" s="54">
        <f t="shared" ref="L8:L51" si="3">K8/H8*100</f>
        <v>102.96867033029291</v>
      </c>
      <c r="M8" s="47">
        <v>1817.5</v>
      </c>
      <c r="N8" s="44">
        <f t="shared" ref="N8:N51" si="4">M8/K8*100</f>
        <v>100</v>
      </c>
      <c r="O8" s="42"/>
    </row>
    <row r="9" spans="1:15" s="24" customFormat="1" ht="47.25" x14ac:dyDescent="0.2">
      <c r="A9" s="18" t="s">
        <v>10</v>
      </c>
      <c r="B9" s="14" t="s">
        <v>6</v>
      </c>
      <c r="C9" s="14" t="s">
        <v>11</v>
      </c>
      <c r="D9" s="37">
        <v>4093</v>
      </c>
      <c r="E9" s="39">
        <v>4208.8999999999996</v>
      </c>
      <c r="F9" s="39">
        <v>3999</v>
      </c>
      <c r="G9" s="44">
        <f t="shared" si="0"/>
        <v>97.703396042022959</v>
      </c>
      <c r="H9" s="47">
        <v>3842.8</v>
      </c>
      <c r="I9" s="50">
        <f t="shared" si="1"/>
        <v>93.88712435866114</v>
      </c>
      <c r="J9" s="44">
        <f t="shared" si="2"/>
        <v>96.094023505876464</v>
      </c>
      <c r="K9" s="53">
        <v>3947.1</v>
      </c>
      <c r="L9" s="54">
        <f t="shared" si="3"/>
        <v>102.71416675340896</v>
      </c>
      <c r="M9" s="47">
        <v>3947.1</v>
      </c>
      <c r="N9" s="44">
        <f>M9/K9*100</f>
        <v>100</v>
      </c>
    </row>
    <row r="10" spans="1:15" s="24" customFormat="1" ht="51.75" customHeight="1" x14ac:dyDescent="0.2">
      <c r="A10" s="18" t="s">
        <v>12</v>
      </c>
      <c r="B10" s="14" t="s">
        <v>6</v>
      </c>
      <c r="C10" s="14" t="s">
        <v>13</v>
      </c>
      <c r="D10" s="37">
        <v>49507.8</v>
      </c>
      <c r="E10" s="39">
        <v>56294.3</v>
      </c>
      <c r="F10" s="39">
        <v>53479</v>
      </c>
      <c r="G10" s="44">
        <f t="shared" si="0"/>
        <v>108.02136229038656</v>
      </c>
      <c r="H10" s="48">
        <v>61537.4</v>
      </c>
      <c r="I10" s="50">
        <f t="shared" si="1"/>
        <v>124.2983933844768</v>
      </c>
      <c r="J10" s="44">
        <f>H11/F10*100</f>
        <v>0.40576674956524994</v>
      </c>
      <c r="K10" s="55">
        <v>63199.1</v>
      </c>
      <c r="L10" s="54">
        <f t="shared" si="3"/>
        <v>102.70030908033164</v>
      </c>
      <c r="M10" s="47">
        <v>63199.1</v>
      </c>
      <c r="N10" s="44">
        <f t="shared" si="4"/>
        <v>100</v>
      </c>
    </row>
    <row r="11" spans="1:15" s="24" customFormat="1" x14ac:dyDescent="0.2">
      <c r="A11" s="18" t="s">
        <v>14</v>
      </c>
      <c r="B11" s="14" t="s">
        <v>6</v>
      </c>
      <c r="C11" s="14" t="s">
        <v>15</v>
      </c>
      <c r="D11" s="37">
        <v>17.2</v>
      </c>
      <c r="E11" s="40">
        <v>16.600000000000001</v>
      </c>
      <c r="F11" s="40">
        <v>16.600000000000001</v>
      </c>
      <c r="G11" s="44">
        <f t="shared" si="0"/>
        <v>96.511627906976756</v>
      </c>
      <c r="H11" s="47">
        <v>217</v>
      </c>
      <c r="I11" s="50">
        <f t="shared" si="1"/>
        <v>1261.6279069767443</v>
      </c>
      <c r="J11" s="44">
        <f>H11/F11*100</f>
        <v>1307.2289156626505</v>
      </c>
      <c r="K11" s="53">
        <v>6.9</v>
      </c>
      <c r="L11" s="54">
        <f t="shared" si="3"/>
        <v>3.1797235023041477</v>
      </c>
      <c r="M11" s="47">
        <v>0</v>
      </c>
      <c r="N11" s="45" t="s">
        <v>65</v>
      </c>
    </row>
    <row r="12" spans="1:15" s="24" customFormat="1" ht="47.25" x14ac:dyDescent="0.2">
      <c r="A12" s="18" t="s">
        <v>16</v>
      </c>
      <c r="B12" s="14" t="s">
        <v>6</v>
      </c>
      <c r="C12" s="14" t="s">
        <v>17</v>
      </c>
      <c r="D12" s="37">
        <v>21566.9</v>
      </c>
      <c r="E12" s="39">
        <v>23130.1</v>
      </c>
      <c r="F12" s="39">
        <v>22436</v>
      </c>
      <c r="G12" s="44">
        <f t="shared" si="0"/>
        <v>104.02978638561871</v>
      </c>
      <c r="H12" s="47">
        <v>25226.2</v>
      </c>
      <c r="I12" s="50">
        <f t="shared" si="1"/>
        <v>116.96720437336845</v>
      </c>
      <c r="J12" s="44">
        <f>H12/F12*100</f>
        <v>112.43626314851132</v>
      </c>
      <c r="K12" s="53">
        <v>25927.5</v>
      </c>
      <c r="L12" s="54">
        <f t="shared" si="3"/>
        <v>102.78004614250263</v>
      </c>
      <c r="M12" s="47">
        <v>25926.9</v>
      </c>
      <c r="N12" s="44">
        <f t="shared" si="4"/>
        <v>99.997685854787392</v>
      </c>
    </row>
    <row r="13" spans="1:15" s="24" customFormat="1" x14ac:dyDescent="0.2">
      <c r="A13" s="18" t="s">
        <v>18</v>
      </c>
      <c r="B13" s="14" t="s">
        <v>6</v>
      </c>
      <c r="C13" s="14" t="s">
        <v>19</v>
      </c>
      <c r="D13" s="37">
        <v>3094</v>
      </c>
      <c r="E13" s="39">
        <v>3347.7</v>
      </c>
      <c r="F13" s="39">
        <v>3347.7</v>
      </c>
      <c r="G13" s="44">
        <f t="shared" si="0"/>
        <v>108.19974143503555</v>
      </c>
      <c r="H13" s="45" t="s">
        <v>65</v>
      </c>
      <c r="I13" s="45" t="s">
        <v>65</v>
      </c>
      <c r="J13" s="44" t="s">
        <v>65</v>
      </c>
      <c r="K13" s="45" t="s">
        <v>65</v>
      </c>
      <c r="L13" s="56" t="s">
        <v>65</v>
      </c>
      <c r="M13" s="45" t="s">
        <v>65</v>
      </c>
      <c r="N13" s="45" t="s">
        <v>65</v>
      </c>
    </row>
    <row r="14" spans="1:15" s="24" customFormat="1" x14ac:dyDescent="0.2">
      <c r="A14" s="18" t="s">
        <v>20</v>
      </c>
      <c r="B14" s="14" t="s">
        <v>6</v>
      </c>
      <c r="C14" s="14" t="s">
        <v>21</v>
      </c>
      <c r="D14" s="37">
        <v>0</v>
      </c>
      <c r="E14" s="39">
        <v>1600.7</v>
      </c>
      <c r="F14" s="37">
        <v>0</v>
      </c>
      <c r="G14" s="45" t="s">
        <v>65</v>
      </c>
      <c r="H14" s="47">
        <v>2500</v>
      </c>
      <c r="I14" s="45" t="s">
        <v>65</v>
      </c>
      <c r="J14" s="44" t="s">
        <v>65</v>
      </c>
      <c r="K14" s="53">
        <v>2500</v>
      </c>
      <c r="L14" s="54">
        <f t="shared" si="3"/>
        <v>100</v>
      </c>
      <c r="M14" s="47">
        <v>2500</v>
      </c>
      <c r="N14" s="44">
        <f t="shared" si="4"/>
        <v>100</v>
      </c>
    </row>
    <row r="15" spans="1:15" s="24" customFormat="1" x14ac:dyDescent="0.2">
      <c r="A15" s="18" t="s">
        <v>22</v>
      </c>
      <c r="B15" s="14" t="s">
        <v>6</v>
      </c>
      <c r="C15" s="14" t="s">
        <v>23</v>
      </c>
      <c r="D15" s="37">
        <v>101661.1</v>
      </c>
      <c r="E15" s="39">
        <v>119351.4</v>
      </c>
      <c r="F15" s="39">
        <v>113383</v>
      </c>
      <c r="G15" s="44">
        <f t="shared" si="0"/>
        <v>111.53036903987856</v>
      </c>
      <c r="H15" s="47">
        <v>122873.1</v>
      </c>
      <c r="I15" s="50">
        <f t="shared" si="1"/>
        <v>120.86540476150662</v>
      </c>
      <c r="J15" s="44">
        <f t="shared" si="2"/>
        <v>108.36994963971671</v>
      </c>
      <c r="K15" s="53">
        <v>124459.5</v>
      </c>
      <c r="L15" s="54">
        <f t="shared" si="3"/>
        <v>101.29108812262406</v>
      </c>
      <c r="M15" s="47">
        <v>124153.7</v>
      </c>
      <c r="N15" s="44">
        <f t="shared" si="4"/>
        <v>99.754297582747796</v>
      </c>
    </row>
    <row r="16" spans="1:15" ht="36.75" customHeight="1" x14ac:dyDescent="0.2">
      <c r="A16" s="19" t="s">
        <v>24</v>
      </c>
      <c r="B16" s="21" t="s">
        <v>11</v>
      </c>
      <c r="C16" s="21" t="s">
        <v>7</v>
      </c>
      <c r="D16" s="36">
        <f>D17</f>
        <v>16139.8</v>
      </c>
      <c r="E16" s="38">
        <v>17195.2</v>
      </c>
      <c r="F16" s="38">
        <v>16335</v>
      </c>
      <c r="G16" s="43">
        <f t="shared" si="0"/>
        <v>101.20943258280772</v>
      </c>
      <c r="H16" s="49">
        <v>15578.3</v>
      </c>
      <c r="I16" s="46">
        <f t="shared" si="1"/>
        <v>96.521022565335386</v>
      </c>
      <c r="J16" s="43">
        <f t="shared" si="2"/>
        <v>95.367615549433722</v>
      </c>
      <c r="K16" s="49">
        <v>15945.1</v>
      </c>
      <c r="L16" s="52">
        <f t="shared" si="3"/>
        <v>102.35455730086083</v>
      </c>
      <c r="M16" s="49">
        <v>15945.1</v>
      </c>
      <c r="N16" s="43">
        <f t="shared" si="4"/>
        <v>100</v>
      </c>
    </row>
    <row r="17" spans="1:15" s="24" customFormat="1" ht="31.5" customHeight="1" x14ac:dyDescent="0.2">
      <c r="A17" s="18" t="s">
        <v>75</v>
      </c>
      <c r="B17" s="14" t="s">
        <v>11</v>
      </c>
      <c r="C17" s="14" t="s">
        <v>26</v>
      </c>
      <c r="D17" s="37">
        <v>16139.8</v>
      </c>
      <c r="E17" s="39">
        <v>17195.2</v>
      </c>
      <c r="F17" s="39">
        <v>16335</v>
      </c>
      <c r="G17" s="44">
        <f t="shared" si="0"/>
        <v>101.20943258280772</v>
      </c>
      <c r="H17" s="47">
        <v>15078.3</v>
      </c>
      <c r="I17" s="50">
        <f t="shared" si="1"/>
        <v>93.423090744618904</v>
      </c>
      <c r="J17" s="44">
        <f t="shared" si="2"/>
        <v>92.306703397612495</v>
      </c>
      <c r="K17" s="47">
        <v>15445.1</v>
      </c>
      <c r="L17" s="54">
        <f t="shared" si="3"/>
        <v>102.43263497874429</v>
      </c>
      <c r="M17" s="47">
        <v>15445.1</v>
      </c>
      <c r="N17" s="44">
        <f t="shared" si="4"/>
        <v>100</v>
      </c>
      <c r="O17" s="42"/>
    </row>
    <row r="18" spans="1:15" s="24" customFormat="1" ht="31.5" customHeight="1" x14ac:dyDescent="0.2">
      <c r="A18" s="18" t="s">
        <v>25</v>
      </c>
      <c r="B18" s="14" t="s">
        <v>11</v>
      </c>
      <c r="C18" s="14">
        <v>10</v>
      </c>
      <c r="D18" s="45" t="s">
        <v>65</v>
      </c>
      <c r="E18" s="44" t="s">
        <v>65</v>
      </c>
      <c r="F18" s="45" t="s">
        <v>65</v>
      </c>
      <c r="G18" s="44" t="s">
        <v>65</v>
      </c>
      <c r="H18" s="47">
        <v>500</v>
      </c>
      <c r="I18" s="45" t="s">
        <v>65</v>
      </c>
      <c r="J18" s="44" t="s">
        <v>65</v>
      </c>
      <c r="K18" s="47">
        <v>500</v>
      </c>
      <c r="L18" s="54">
        <f t="shared" si="3"/>
        <v>100</v>
      </c>
      <c r="M18" s="47">
        <v>500</v>
      </c>
      <c r="N18" s="44">
        <f t="shared" si="4"/>
        <v>100</v>
      </c>
      <c r="O18" s="42"/>
    </row>
    <row r="19" spans="1:15" ht="27.75" customHeight="1" x14ac:dyDescent="0.2">
      <c r="A19" s="19" t="s">
        <v>27</v>
      </c>
      <c r="B19" s="21" t="s">
        <v>13</v>
      </c>
      <c r="C19" s="21" t="s">
        <v>7</v>
      </c>
      <c r="D19" s="36">
        <f>D20+D21+D22+D23</f>
        <v>335602.69999999995</v>
      </c>
      <c r="E19" s="38">
        <v>249947.8</v>
      </c>
      <c r="F19" s="38">
        <v>249947.8</v>
      </c>
      <c r="G19" s="43">
        <f t="shared" si="0"/>
        <v>74.47729115409382</v>
      </c>
      <c r="H19" s="49">
        <v>55318.5</v>
      </c>
      <c r="I19" s="46">
        <f t="shared" si="1"/>
        <v>16.483329842101988</v>
      </c>
      <c r="J19" s="43">
        <f t="shared" si="2"/>
        <v>22.132021166019467</v>
      </c>
      <c r="K19" s="49">
        <v>60631.199999999997</v>
      </c>
      <c r="L19" s="52">
        <f t="shared" si="3"/>
        <v>109.60383958350279</v>
      </c>
      <c r="M19" s="49">
        <v>47144.4</v>
      </c>
      <c r="N19" s="43">
        <f t="shared" si="4"/>
        <v>77.756006808375886</v>
      </c>
      <c r="O19" s="23"/>
    </row>
    <row r="20" spans="1:15" s="24" customFormat="1" ht="14.25" customHeight="1" x14ac:dyDescent="0.2">
      <c r="A20" s="18" t="s">
        <v>28</v>
      </c>
      <c r="B20" s="14" t="s">
        <v>13</v>
      </c>
      <c r="C20" s="14" t="s">
        <v>15</v>
      </c>
      <c r="D20" s="37">
        <v>935.8</v>
      </c>
      <c r="E20" s="39">
        <v>1330.9</v>
      </c>
      <c r="F20" s="39">
        <v>1330.9</v>
      </c>
      <c r="G20" s="44">
        <f t="shared" si="0"/>
        <v>142.22055994870701</v>
      </c>
      <c r="H20" s="47">
        <v>1346.3</v>
      </c>
      <c r="I20" s="50">
        <f t="shared" si="1"/>
        <v>143.86621072878819</v>
      </c>
      <c r="J20" s="44">
        <f t="shared" si="2"/>
        <v>101.15711172890525</v>
      </c>
      <c r="K20" s="53">
        <v>1346.3</v>
      </c>
      <c r="L20" s="54">
        <f t="shared" si="3"/>
        <v>100</v>
      </c>
      <c r="M20" s="47">
        <v>1346.3</v>
      </c>
      <c r="N20" s="44">
        <f t="shared" si="4"/>
        <v>100</v>
      </c>
    </row>
    <row r="21" spans="1:15" s="24" customFormat="1" x14ac:dyDescent="0.2">
      <c r="A21" s="18" t="s">
        <v>29</v>
      </c>
      <c r="B21" s="14" t="s">
        <v>13</v>
      </c>
      <c r="C21" s="14" t="s">
        <v>30</v>
      </c>
      <c r="D21" s="37">
        <v>3174.8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5" s="24" customFormat="1" x14ac:dyDescent="0.2">
      <c r="A22" s="18" t="s">
        <v>31</v>
      </c>
      <c r="B22" s="14" t="s">
        <v>13</v>
      </c>
      <c r="C22" s="14" t="s">
        <v>26</v>
      </c>
      <c r="D22" s="37">
        <v>308967.5</v>
      </c>
      <c r="E22" s="39">
        <v>233022.8</v>
      </c>
      <c r="F22" s="39">
        <v>233022.8</v>
      </c>
      <c r="G22" s="44">
        <f t="shared" si="0"/>
        <v>75.419841892755699</v>
      </c>
      <c r="H22" s="47">
        <v>40867</v>
      </c>
      <c r="I22" s="50">
        <f t="shared" si="1"/>
        <v>13.226957527895328</v>
      </c>
      <c r="J22" s="44">
        <f t="shared" ref="J22:J23" si="5">H22/F23*100</f>
        <v>262.06706382542114</v>
      </c>
      <c r="K22" s="53">
        <v>47871.4</v>
      </c>
      <c r="L22" s="54">
        <f t="shared" si="3"/>
        <v>117.13950130912471</v>
      </c>
      <c r="M22" s="47">
        <v>34483.599999999999</v>
      </c>
      <c r="N22" s="44">
        <f t="shared" si="4"/>
        <v>72.033823953341653</v>
      </c>
    </row>
    <row r="23" spans="1:15" s="24" customFormat="1" x14ac:dyDescent="0.2">
      <c r="A23" s="18" t="s">
        <v>32</v>
      </c>
      <c r="B23" s="14" t="s">
        <v>13</v>
      </c>
      <c r="C23" s="14" t="s">
        <v>33</v>
      </c>
      <c r="D23" s="37">
        <v>22524.6</v>
      </c>
      <c r="E23" s="39">
        <v>15594.1</v>
      </c>
      <c r="F23" s="39">
        <v>15594.1</v>
      </c>
      <c r="G23" s="44">
        <f t="shared" si="0"/>
        <v>69.231418093995018</v>
      </c>
      <c r="H23" s="47">
        <v>13105.2</v>
      </c>
      <c r="I23" s="50">
        <f t="shared" si="1"/>
        <v>58.181721318025637</v>
      </c>
      <c r="J23" s="44">
        <f t="shared" si="5"/>
        <v>2.5036489099120445</v>
      </c>
      <c r="K23" s="53">
        <v>11413.5</v>
      </c>
      <c r="L23" s="54">
        <f t="shared" si="3"/>
        <v>87.091383572932884</v>
      </c>
      <c r="M23" s="47">
        <v>11314.5</v>
      </c>
      <c r="N23" s="44">
        <f t="shared" si="4"/>
        <v>99.132606124326443</v>
      </c>
    </row>
    <row r="24" spans="1:15" ht="30.75" customHeight="1" x14ac:dyDescent="0.2">
      <c r="A24" s="19" t="s">
        <v>34</v>
      </c>
      <c r="B24" s="21" t="s">
        <v>15</v>
      </c>
      <c r="C24" s="21" t="s">
        <v>7</v>
      </c>
      <c r="D24" s="36">
        <f>D25+D26+D27+D28</f>
        <v>334232.3</v>
      </c>
      <c r="E24" s="38">
        <v>531121.19999999995</v>
      </c>
      <c r="F24" s="38">
        <v>523444</v>
      </c>
      <c r="G24" s="43">
        <f t="shared" si="0"/>
        <v>156.61083623575581</v>
      </c>
      <c r="H24" s="49">
        <v>218013.1</v>
      </c>
      <c r="I24" s="46">
        <f t="shared" si="1"/>
        <v>65.22801656213359</v>
      </c>
      <c r="J24" s="43">
        <f t="shared" si="2"/>
        <v>41.649746677772598</v>
      </c>
      <c r="K24" s="49">
        <v>179738</v>
      </c>
      <c r="L24" s="52">
        <f t="shared" si="3"/>
        <v>82.443669669391426</v>
      </c>
      <c r="M24" s="49">
        <v>150917</v>
      </c>
      <c r="N24" s="43">
        <f t="shared" si="4"/>
        <v>83.964993490525103</v>
      </c>
      <c r="O24" s="23"/>
    </row>
    <row r="25" spans="1:15" s="24" customFormat="1" ht="18" customHeight="1" x14ac:dyDescent="0.2">
      <c r="A25" s="18" t="s">
        <v>35</v>
      </c>
      <c r="B25" s="51" t="s">
        <v>15</v>
      </c>
      <c r="C25" s="14" t="s">
        <v>6</v>
      </c>
      <c r="D25" s="37">
        <v>34226.199999999997</v>
      </c>
      <c r="E25" s="39">
        <v>16080.4</v>
      </c>
      <c r="F25" s="39">
        <v>15533</v>
      </c>
      <c r="G25" s="44">
        <f t="shared" si="0"/>
        <v>45.383361284629906</v>
      </c>
      <c r="H25" s="47">
        <v>5283.7</v>
      </c>
      <c r="I25" s="50">
        <f t="shared" si="1"/>
        <v>15.437588747801392</v>
      </c>
      <c r="J25" s="44">
        <f t="shared" si="2"/>
        <v>34.015966007854246</v>
      </c>
      <c r="K25" s="53">
        <v>4979.8</v>
      </c>
      <c r="L25" s="54">
        <f t="shared" si="3"/>
        <v>94.248348695043248</v>
      </c>
      <c r="M25" s="47">
        <v>4783.3999999999996</v>
      </c>
      <c r="N25" s="44">
        <f t="shared" si="4"/>
        <v>96.05606650869511</v>
      </c>
      <c r="O25" s="42"/>
    </row>
    <row r="26" spans="1:15" s="24" customFormat="1" ht="15.75" customHeight="1" x14ac:dyDescent="0.2">
      <c r="A26" s="18" t="s">
        <v>36</v>
      </c>
      <c r="B26" s="51" t="s">
        <v>15</v>
      </c>
      <c r="C26" s="14" t="s">
        <v>9</v>
      </c>
      <c r="D26" s="37">
        <v>62443.9</v>
      </c>
      <c r="E26" s="39">
        <v>193798.3</v>
      </c>
      <c r="F26" s="39">
        <v>187790</v>
      </c>
      <c r="G26" s="44">
        <f t="shared" si="0"/>
        <v>300.733938783452</v>
      </c>
      <c r="H26" s="47">
        <v>49973.9</v>
      </c>
      <c r="I26" s="50">
        <f t="shared" si="1"/>
        <v>80.030074995315786</v>
      </c>
      <c r="J26" s="44">
        <f t="shared" si="2"/>
        <v>26.611587411470261</v>
      </c>
      <c r="K26" s="53">
        <v>14990.7</v>
      </c>
      <c r="L26" s="54">
        <f t="shared" si="3"/>
        <v>29.997058464518478</v>
      </c>
      <c r="M26" s="47">
        <v>15390.7</v>
      </c>
      <c r="N26" s="44">
        <f t="shared" si="4"/>
        <v>102.6683210257026</v>
      </c>
    </row>
    <row r="27" spans="1:15" s="24" customFormat="1" ht="15.75" customHeight="1" x14ac:dyDescent="0.2">
      <c r="A27" s="18" t="s">
        <v>37</v>
      </c>
      <c r="B27" s="51" t="s">
        <v>15</v>
      </c>
      <c r="C27" s="14" t="s">
        <v>11</v>
      </c>
      <c r="D27" s="37">
        <v>222259.9</v>
      </c>
      <c r="E27" s="39">
        <v>304550.5</v>
      </c>
      <c r="F27" s="39">
        <v>304264</v>
      </c>
      <c r="G27" s="44">
        <f t="shared" si="0"/>
        <v>136.89558935282525</v>
      </c>
      <c r="H27" s="47">
        <v>144074.20000000001</v>
      </c>
      <c r="I27" s="50">
        <f t="shared" si="1"/>
        <v>64.82239936218815</v>
      </c>
      <c r="J27" s="44">
        <f t="shared" si="2"/>
        <v>47.351707727499807</v>
      </c>
      <c r="K27" s="53">
        <v>140584.5</v>
      </c>
      <c r="L27" s="54">
        <f t="shared" si="3"/>
        <v>97.577845304711047</v>
      </c>
      <c r="M27" s="47">
        <v>111560</v>
      </c>
      <c r="N27" s="44">
        <f t="shared" si="4"/>
        <v>79.354409625527708</v>
      </c>
    </row>
    <row r="28" spans="1:15" s="24" customFormat="1" x14ac:dyDescent="0.2">
      <c r="A28" s="18" t="s">
        <v>38</v>
      </c>
      <c r="B28" s="51" t="s">
        <v>15</v>
      </c>
      <c r="C28" s="14" t="s">
        <v>15</v>
      </c>
      <c r="D28" s="37">
        <v>15302.3</v>
      </c>
      <c r="E28" s="39">
        <v>16692</v>
      </c>
      <c r="F28" s="39">
        <v>15857</v>
      </c>
      <c r="G28" s="44">
        <f t="shared" si="0"/>
        <v>103.62494526966535</v>
      </c>
      <c r="H28" s="47">
        <v>18681.3</v>
      </c>
      <c r="I28" s="50">
        <f t="shared" si="1"/>
        <v>122.08164785685811</v>
      </c>
      <c r="J28" s="44">
        <f t="shared" si="2"/>
        <v>117.81106136091314</v>
      </c>
      <c r="K28" s="53">
        <v>19183</v>
      </c>
      <c r="L28" s="54">
        <f t="shared" si="3"/>
        <v>102.68557327380856</v>
      </c>
      <c r="M28" s="47">
        <v>19182.900000000001</v>
      </c>
      <c r="N28" s="44">
        <f t="shared" si="4"/>
        <v>99.999478705103485</v>
      </c>
    </row>
    <row r="29" spans="1:15" ht="28.5" customHeight="1" x14ac:dyDescent="0.2">
      <c r="A29" s="19" t="s">
        <v>39</v>
      </c>
      <c r="B29" s="22" t="s">
        <v>19</v>
      </c>
      <c r="C29" s="21" t="s">
        <v>7</v>
      </c>
      <c r="D29" s="36">
        <f>D30+D31+D32+D33+D34</f>
        <v>936202.5</v>
      </c>
      <c r="E29" s="38">
        <v>1129741.3</v>
      </c>
      <c r="F29" s="38">
        <v>979553.6</v>
      </c>
      <c r="G29" s="43">
        <f t="shared" si="0"/>
        <v>104.63052598129143</v>
      </c>
      <c r="H29" s="49">
        <v>946576.8</v>
      </c>
      <c r="I29" s="46">
        <f t="shared" si="1"/>
        <v>101.10812564589394</v>
      </c>
      <c r="J29" s="43">
        <f t="shared" si="2"/>
        <v>96.633486927106389</v>
      </c>
      <c r="K29" s="49">
        <v>972692.5</v>
      </c>
      <c r="L29" s="52">
        <f t="shared" si="3"/>
        <v>102.75896261138028</v>
      </c>
      <c r="M29" s="49">
        <v>923182</v>
      </c>
      <c r="N29" s="43">
        <f t="shared" si="4"/>
        <v>94.909953556750978</v>
      </c>
      <c r="O29" s="23"/>
    </row>
    <row r="30" spans="1:15" s="24" customFormat="1" x14ac:dyDescent="0.2">
      <c r="A30" s="18" t="s">
        <v>40</v>
      </c>
      <c r="B30" s="51" t="s">
        <v>19</v>
      </c>
      <c r="C30" s="14" t="s">
        <v>6</v>
      </c>
      <c r="D30" s="37">
        <v>280948.8</v>
      </c>
      <c r="E30" s="39">
        <v>297716.7</v>
      </c>
      <c r="F30" s="39">
        <v>282831</v>
      </c>
      <c r="G30" s="44">
        <f t="shared" si="0"/>
        <v>100.66994413216928</v>
      </c>
      <c r="H30" s="47">
        <v>277695</v>
      </c>
      <c r="I30" s="50">
        <f t="shared" si="1"/>
        <v>98.841853035143785</v>
      </c>
      <c r="J30" s="44">
        <f t="shared" si="2"/>
        <v>98.184074588711994</v>
      </c>
      <c r="K30" s="53">
        <v>290086.8</v>
      </c>
      <c r="L30" s="54">
        <f t="shared" si="3"/>
        <v>104.46237778858098</v>
      </c>
      <c r="M30" s="47">
        <v>305536.8</v>
      </c>
      <c r="N30" s="44">
        <f t="shared" si="4"/>
        <v>105.32599208236984</v>
      </c>
      <c r="O30" s="42"/>
    </row>
    <row r="31" spans="1:15" s="24" customFormat="1" x14ac:dyDescent="0.2">
      <c r="A31" s="18" t="s">
        <v>41</v>
      </c>
      <c r="B31" s="51" t="s">
        <v>19</v>
      </c>
      <c r="C31" s="14" t="s">
        <v>9</v>
      </c>
      <c r="D31" s="37">
        <v>507911.7</v>
      </c>
      <c r="E31" s="39">
        <v>601465.69999999995</v>
      </c>
      <c r="F31" s="39">
        <v>570466.6</v>
      </c>
      <c r="G31" s="44">
        <f t="shared" si="0"/>
        <v>112.31609746339765</v>
      </c>
      <c r="H31" s="47">
        <v>536930.9</v>
      </c>
      <c r="I31" s="50">
        <f t="shared" si="1"/>
        <v>105.71343404768979</v>
      </c>
      <c r="J31" s="44">
        <f t="shared" si="2"/>
        <v>94.121356096921375</v>
      </c>
      <c r="K31" s="53">
        <v>545536.30000000005</v>
      </c>
      <c r="L31" s="54">
        <f t="shared" si="3"/>
        <v>101.60270157668334</v>
      </c>
      <c r="M31" s="47">
        <v>481499.2</v>
      </c>
      <c r="N31" s="44">
        <f t="shared" si="4"/>
        <v>88.26162438686481</v>
      </c>
    </row>
    <row r="32" spans="1:15" s="24" customFormat="1" x14ac:dyDescent="0.2">
      <c r="A32" s="18" t="s">
        <v>63</v>
      </c>
      <c r="B32" s="51" t="s">
        <v>19</v>
      </c>
      <c r="C32" s="14" t="s">
        <v>11</v>
      </c>
      <c r="D32" s="37">
        <v>35324.5</v>
      </c>
      <c r="E32" s="39">
        <v>60078.1</v>
      </c>
      <c r="F32" s="39">
        <v>57074</v>
      </c>
      <c r="G32" s="44">
        <f t="shared" si="0"/>
        <v>161.57058132457644</v>
      </c>
      <c r="H32" s="47">
        <v>74327.199999999997</v>
      </c>
      <c r="I32" s="50">
        <f t="shared" si="1"/>
        <v>210.41260315078767</v>
      </c>
      <c r="J32" s="44">
        <f t="shared" si="2"/>
        <v>130.22952657952834</v>
      </c>
      <c r="K32" s="53">
        <v>79600.100000000006</v>
      </c>
      <c r="L32" s="54">
        <f t="shared" si="3"/>
        <v>107.09417279273268</v>
      </c>
      <c r="M32" s="47">
        <v>77226.5</v>
      </c>
      <c r="N32" s="44">
        <f t="shared" si="4"/>
        <v>97.018094198374115</v>
      </c>
    </row>
    <row r="33" spans="1:15" s="24" customFormat="1" x14ac:dyDescent="0.2">
      <c r="A33" s="18" t="s">
        <v>64</v>
      </c>
      <c r="B33" s="51" t="s">
        <v>19</v>
      </c>
      <c r="C33" s="14" t="s">
        <v>19</v>
      </c>
      <c r="D33" s="37">
        <v>3440.8</v>
      </c>
      <c r="E33" s="39">
        <v>8330.7000000000007</v>
      </c>
      <c r="F33" s="39">
        <v>8080</v>
      </c>
      <c r="G33" s="44">
        <f t="shared" si="0"/>
        <v>234.82910950941641</v>
      </c>
      <c r="H33" s="47">
        <v>7733.1</v>
      </c>
      <c r="I33" s="50">
        <f t="shared" si="1"/>
        <v>224.74715182515692</v>
      </c>
      <c r="J33" s="44">
        <f t="shared" si="2"/>
        <v>95.706683168316829</v>
      </c>
      <c r="K33" s="53">
        <v>7831.1</v>
      </c>
      <c r="L33" s="54">
        <f t="shared" si="3"/>
        <v>101.26727961619532</v>
      </c>
      <c r="M33" s="47">
        <v>7842.8</v>
      </c>
      <c r="N33" s="44">
        <f t="shared" si="4"/>
        <v>100.14940429824672</v>
      </c>
    </row>
    <row r="34" spans="1:15" s="24" customFormat="1" x14ac:dyDescent="0.2">
      <c r="A34" s="18" t="s">
        <v>42</v>
      </c>
      <c r="B34" s="51" t="s">
        <v>19</v>
      </c>
      <c r="C34" s="14" t="s">
        <v>26</v>
      </c>
      <c r="D34" s="37">
        <v>108576.7</v>
      </c>
      <c r="E34" s="39">
        <v>162150.1</v>
      </c>
      <c r="F34" s="39">
        <v>61102</v>
      </c>
      <c r="G34" s="44">
        <f t="shared" si="0"/>
        <v>56.275425574731962</v>
      </c>
      <c r="H34" s="47">
        <v>49890.6</v>
      </c>
      <c r="I34" s="50">
        <f t="shared" si="1"/>
        <v>45.949637445234565</v>
      </c>
      <c r="J34" s="44">
        <f t="shared" si="2"/>
        <v>81.651337108441624</v>
      </c>
      <c r="K34" s="53">
        <v>49638.2</v>
      </c>
      <c r="L34" s="54">
        <f t="shared" si="3"/>
        <v>99.494093075649516</v>
      </c>
      <c r="M34" s="47">
        <v>51076.7</v>
      </c>
      <c r="N34" s="44">
        <f t="shared" si="4"/>
        <v>102.89796970881298</v>
      </c>
    </row>
    <row r="35" spans="1:15" ht="29.25" customHeight="1" x14ac:dyDescent="0.2">
      <c r="A35" s="19" t="s">
        <v>43</v>
      </c>
      <c r="B35" s="22" t="s">
        <v>30</v>
      </c>
      <c r="C35" s="21" t="s">
        <v>7</v>
      </c>
      <c r="D35" s="36">
        <f>D36+D37</f>
        <v>128592.9</v>
      </c>
      <c r="E35" s="38">
        <v>109904.9</v>
      </c>
      <c r="F35" s="38">
        <v>104410</v>
      </c>
      <c r="G35" s="43">
        <f t="shared" si="0"/>
        <v>81.194218343314446</v>
      </c>
      <c r="H35" s="49">
        <v>90744.7</v>
      </c>
      <c r="I35" s="46">
        <f t="shared" si="1"/>
        <v>70.567426350910509</v>
      </c>
      <c r="J35" s="43">
        <f t="shared" si="2"/>
        <v>86.911885834690167</v>
      </c>
      <c r="K35" s="49">
        <v>89576.6</v>
      </c>
      <c r="L35" s="52">
        <f t="shared" si="3"/>
        <v>98.712762288045482</v>
      </c>
      <c r="M35" s="49">
        <v>91303.7</v>
      </c>
      <c r="N35" s="43">
        <f t="shared" si="4"/>
        <v>101.92807050055481</v>
      </c>
      <c r="O35" s="23"/>
    </row>
    <row r="36" spans="1:15" s="24" customFormat="1" x14ac:dyDescent="0.2">
      <c r="A36" s="18" t="s">
        <v>44</v>
      </c>
      <c r="B36" s="51" t="s">
        <v>30</v>
      </c>
      <c r="C36" s="14" t="s">
        <v>6</v>
      </c>
      <c r="D36" s="37">
        <v>105990.3</v>
      </c>
      <c r="E36" s="39">
        <v>85396.7</v>
      </c>
      <c r="F36" s="39">
        <v>81127</v>
      </c>
      <c r="G36" s="44">
        <f t="shared" si="0"/>
        <v>76.54190996723284</v>
      </c>
      <c r="H36" s="47">
        <v>63602.1</v>
      </c>
      <c r="I36" s="50">
        <f t="shared" si="1"/>
        <v>60.007472381906645</v>
      </c>
      <c r="J36" s="44">
        <f t="shared" si="2"/>
        <v>78.398190491451672</v>
      </c>
      <c r="K36" s="53">
        <v>61673.3</v>
      </c>
      <c r="L36" s="54">
        <f t="shared" si="3"/>
        <v>96.967395730644128</v>
      </c>
      <c r="M36" s="47">
        <v>63400.5</v>
      </c>
      <c r="N36" s="44">
        <f t="shared" si="4"/>
        <v>102.80056361504897</v>
      </c>
    </row>
    <row r="37" spans="1:15" s="24" customFormat="1" x14ac:dyDescent="0.2">
      <c r="A37" s="18" t="s">
        <v>45</v>
      </c>
      <c r="B37" s="51" t="s">
        <v>30</v>
      </c>
      <c r="C37" s="14" t="s">
        <v>13</v>
      </c>
      <c r="D37" s="37">
        <v>22602.6</v>
      </c>
      <c r="E37" s="39">
        <v>24508.2</v>
      </c>
      <c r="F37" s="39">
        <v>23283</v>
      </c>
      <c r="G37" s="44">
        <f t="shared" si="0"/>
        <v>103.01027315441587</v>
      </c>
      <c r="H37" s="47">
        <v>27142.6</v>
      </c>
      <c r="I37" s="50">
        <f t="shared" si="1"/>
        <v>120.08618477520285</v>
      </c>
      <c r="J37" s="44">
        <f t="shared" si="2"/>
        <v>116.57690160202722</v>
      </c>
      <c r="K37" s="53">
        <v>27903.3</v>
      </c>
      <c r="L37" s="54">
        <f t="shared" si="3"/>
        <v>102.80260549836788</v>
      </c>
      <c r="M37" s="47">
        <v>27903.200000000001</v>
      </c>
      <c r="N37" s="44">
        <f t="shared" si="4"/>
        <v>99.999641619450031</v>
      </c>
    </row>
    <row r="38" spans="1:15" ht="29.25" customHeight="1" x14ac:dyDescent="0.2">
      <c r="A38" s="19" t="s">
        <v>46</v>
      </c>
      <c r="B38" s="22" t="s">
        <v>26</v>
      </c>
      <c r="C38" s="21" t="s">
        <v>7</v>
      </c>
      <c r="D38" s="36">
        <v>906.6</v>
      </c>
      <c r="E38" s="38">
        <v>986.3</v>
      </c>
      <c r="F38" s="38">
        <v>887</v>
      </c>
      <c r="G38" s="43">
        <f t="shared" si="0"/>
        <v>97.838076329141842</v>
      </c>
      <c r="H38" s="49">
        <v>986.3</v>
      </c>
      <c r="I38" s="46">
        <f t="shared" si="1"/>
        <v>108.79108757996912</v>
      </c>
      <c r="J38" s="43">
        <f t="shared" si="2"/>
        <v>111.19503945885005</v>
      </c>
      <c r="K38" s="49">
        <v>986.3</v>
      </c>
      <c r="L38" s="52">
        <f t="shared" si="3"/>
        <v>100</v>
      </c>
      <c r="M38" s="47">
        <v>986.3</v>
      </c>
      <c r="N38" s="43">
        <f t="shared" si="4"/>
        <v>100</v>
      </c>
    </row>
    <row r="39" spans="1:15" s="24" customFormat="1" x14ac:dyDescent="0.2">
      <c r="A39" s="18" t="s">
        <v>47</v>
      </c>
      <c r="B39" s="51" t="s">
        <v>26</v>
      </c>
      <c r="C39" s="14" t="s">
        <v>26</v>
      </c>
      <c r="D39" s="37">
        <v>906.6</v>
      </c>
      <c r="E39" s="39">
        <v>986.3</v>
      </c>
      <c r="F39" s="39">
        <v>887</v>
      </c>
      <c r="G39" s="44">
        <f t="shared" si="0"/>
        <v>97.838076329141842</v>
      </c>
      <c r="H39" s="47">
        <v>986.3</v>
      </c>
      <c r="I39" s="50">
        <f t="shared" si="1"/>
        <v>108.79108757996912</v>
      </c>
      <c r="J39" s="44">
        <f t="shared" si="2"/>
        <v>111.19503945885005</v>
      </c>
      <c r="K39" s="47">
        <v>986.3</v>
      </c>
      <c r="L39" s="54">
        <f t="shared" si="3"/>
        <v>100</v>
      </c>
      <c r="M39" s="47">
        <v>986.3</v>
      </c>
      <c r="N39" s="44">
        <f t="shared" si="4"/>
        <v>100</v>
      </c>
    </row>
    <row r="40" spans="1:15" ht="27" customHeight="1" x14ac:dyDescent="0.2">
      <c r="A40" s="19" t="s">
        <v>48</v>
      </c>
      <c r="B40" s="22" t="s">
        <v>49</v>
      </c>
      <c r="C40" s="21" t="s">
        <v>7</v>
      </c>
      <c r="D40" s="36">
        <f>D41+D42+D43+D44</f>
        <v>127806.79999999999</v>
      </c>
      <c r="E40" s="38">
        <v>164109</v>
      </c>
      <c r="F40" s="38">
        <v>163777.60000000001</v>
      </c>
      <c r="G40" s="43">
        <f t="shared" si="0"/>
        <v>128.1446683588041</v>
      </c>
      <c r="H40" s="49">
        <v>123848.9</v>
      </c>
      <c r="I40" s="46">
        <f t="shared" si="1"/>
        <v>96.903216417279836</v>
      </c>
      <c r="J40" s="43">
        <f t="shared" si="2"/>
        <v>75.620170279696367</v>
      </c>
      <c r="K40" s="49">
        <v>125109.3</v>
      </c>
      <c r="L40" s="52">
        <f t="shared" si="3"/>
        <v>101.01769171950662</v>
      </c>
      <c r="M40" s="49">
        <v>102224</v>
      </c>
      <c r="N40" s="43">
        <f t="shared" si="4"/>
        <v>81.707754739255989</v>
      </c>
      <c r="O40" s="23"/>
    </row>
    <row r="41" spans="1:15" s="24" customFormat="1" x14ac:dyDescent="0.2">
      <c r="A41" s="18" t="s">
        <v>50</v>
      </c>
      <c r="B41" s="51" t="s">
        <v>49</v>
      </c>
      <c r="C41" s="14" t="s">
        <v>6</v>
      </c>
      <c r="D41" s="37">
        <v>1966.7</v>
      </c>
      <c r="E41" s="39">
        <v>2343</v>
      </c>
      <c r="F41" s="39">
        <v>2343</v>
      </c>
      <c r="G41" s="44">
        <f t="shared" si="0"/>
        <v>119.13357400722022</v>
      </c>
      <c r="H41" s="47">
        <v>2479.1</v>
      </c>
      <c r="I41" s="50">
        <f t="shared" si="1"/>
        <v>126.05379569837798</v>
      </c>
      <c r="J41" s="44">
        <f t="shared" si="2"/>
        <v>105.80879214682031</v>
      </c>
      <c r="K41" s="53">
        <v>2479.1</v>
      </c>
      <c r="L41" s="54">
        <f t="shared" si="3"/>
        <v>100</v>
      </c>
      <c r="M41" s="47">
        <v>2479.1</v>
      </c>
      <c r="N41" s="44">
        <f t="shared" si="4"/>
        <v>100</v>
      </c>
      <c r="O41" s="42"/>
    </row>
    <row r="42" spans="1:15" s="24" customFormat="1" x14ac:dyDescent="0.2">
      <c r="A42" s="18" t="s">
        <v>51</v>
      </c>
      <c r="B42" s="51" t="s">
        <v>49</v>
      </c>
      <c r="C42" s="14" t="s">
        <v>11</v>
      </c>
      <c r="D42" s="37">
        <v>21628.2</v>
      </c>
      <c r="E42" s="39">
        <v>12826</v>
      </c>
      <c r="F42" s="39">
        <v>12826</v>
      </c>
      <c r="G42" s="44">
        <f t="shared" si="0"/>
        <v>59.302207303427934</v>
      </c>
      <c r="H42" s="47">
        <v>3779.8</v>
      </c>
      <c r="I42" s="50">
        <f t="shared" si="1"/>
        <v>17.476257848549579</v>
      </c>
      <c r="J42" s="44">
        <f t="shared" si="2"/>
        <v>29.469826914080777</v>
      </c>
      <c r="K42" s="53">
        <v>3748.8</v>
      </c>
      <c r="L42" s="54">
        <f t="shared" si="3"/>
        <v>99.17985078575586</v>
      </c>
      <c r="M42" s="47">
        <v>1490</v>
      </c>
      <c r="N42" s="44">
        <f t="shared" si="4"/>
        <v>39.746052069995727</v>
      </c>
    </row>
    <row r="43" spans="1:15" s="24" customFormat="1" x14ac:dyDescent="0.2">
      <c r="A43" s="18" t="s">
        <v>52</v>
      </c>
      <c r="B43" s="51" t="s">
        <v>49</v>
      </c>
      <c r="C43" s="14" t="s">
        <v>13</v>
      </c>
      <c r="D43" s="37">
        <v>99930.9</v>
      </c>
      <c r="E43" s="39">
        <v>142318.6</v>
      </c>
      <c r="F43" s="39">
        <v>142318.6</v>
      </c>
      <c r="G43" s="44">
        <f t="shared" si="0"/>
        <v>142.41701015401645</v>
      </c>
      <c r="H43" s="47">
        <v>112218.8</v>
      </c>
      <c r="I43" s="50">
        <f t="shared" si="1"/>
        <v>112.29639681019586</v>
      </c>
      <c r="J43" s="44">
        <f t="shared" si="2"/>
        <v>78.850410276660952</v>
      </c>
      <c r="K43" s="53">
        <v>113510.2</v>
      </c>
      <c r="L43" s="54">
        <f t="shared" si="3"/>
        <v>101.15078756857139</v>
      </c>
      <c r="M43" s="47">
        <v>92883.7</v>
      </c>
      <c r="N43" s="44">
        <f t="shared" si="4"/>
        <v>81.82850527970173</v>
      </c>
    </row>
    <row r="44" spans="1:15" s="24" customFormat="1" x14ac:dyDescent="0.2">
      <c r="A44" s="18" t="s">
        <v>53</v>
      </c>
      <c r="B44" s="51" t="s">
        <v>49</v>
      </c>
      <c r="C44" s="14" t="s">
        <v>17</v>
      </c>
      <c r="D44" s="37">
        <v>4281</v>
      </c>
      <c r="E44" s="39">
        <v>6621.2</v>
      </c>
      <c r="F44" s="39">
        <v>6290</v>
      </c>
      <c r="G44" s="44">
        <f t="shared" si="0"/>
        <v>146.92828778322823</v>
      </c>
      <c r="H44" s="47">
        <v>5371.2</v>
      </c>
      <c r="I44" s="50">
        <f t="shared" si="1"/>
        <v>125.46601261387526</v>
      </c>
      <c r="J44" s="44">
        <f t="shared" si="2"/>
        <v>85.392686804451515</v>
      </c>
      <c r="K44" s="53">
        <v>5371.2</v>
      </c>
      <c r="L44" s="54">
        <f t="shared" si="3"/>
        <v>100</v>
      </c>
      <c r="M44" s="47">
        <v>5371.2</v>
      </c>
      <c r="N44" s="44">
        <f t="shared" si="4"/>
        <v>100</v>
      </c>
    </row>
    <row r="45" spans="1:15" ht="29.25" customHeight="1" x14ac:dyDescent="0.2">
      <c r="A45" s="19" t="s">
        <v>54</v>
      </c>
      <c r="B45" s="22" t="s">
        <v>21</v>
      </c>
      <c r="C45" s="21" t="s">
        <v>7</v>
      </c>
      <c r="D45" s="36">
        <f>D46+D47+D48</f>
        <v>108570.19999999998</v>
      </c>
      <c r="E45" s="38">
        <v>106494.3</v>
      </c>
      <c r="F45" s="38">
        <v>100717</v>
      </c>
      <c r="G45" s="43">
        <f t="shared" si="0"/>
        <v>92.766707623270477</v>
      </c>
      <c r="H45" s="49">
        <v>105835</v>
      </c>
      <c r="I45" s="46">
        <f t="shared" si="1"/>
        <v>97.480708334331169</v>
      </c>
      <c r="J45" s="43">
        <f t="shared" si="2"/>
        <v>105.08156517767605</v>
      </c>
      <c r="K45" s="49">
        <v>107447.8</v>
      </c>
      <c r="L45" s="52">
        <f t="shared" si="3"/>
        <v>101.52388151367695</v>
      </c>
      <c r="M45" s="49">
        <v>107629.1</v>
      </c>
      <c r="N45" s="43">
        <f t="shared" si="4"/>
        <v>100.16873309644312</v>
      </c>
      <c r="O45" s="23"/>
    </row>
    <row r="46" spans="1:15" s="24" customFormat="1" x14ac:dyDescent="0.2">
      <c r="A46" s="18" t="s">
        <v>55</v>
      </c>
      <c r="B46" s="51" t="s">
        <v>21</v>
      </c>
      <c r="C46" s="14" t="s">
        <v>6</v>
      </c>
      <c r="D46" s="37">
        <v>42141.1</v>
      </c>
      <c r="E46" s="39">
        <v>55145.9</v>
      </c>
      <c r="F46" s="39">
        <v>52389</v>
      </c>
      <c r="G46" s="44">
        <f t="shared" si="0"/>
        <v>124.31806478710807</v>
      </c>
      <c r="H46" s="47">
        <v>55923.4</v>
      </c>
      <c r="I46" s="50">
        <f t="shared" si="1"/>
        <v>132.70512634933593</v>
      </c>
      <c r="J46" s="44">
        <f t="shared" si="2"/>
        <v>106.74645440836817</v>
      </c>
      <c r="K46" s="53">
        <v>56815.9</v>
      </c>
      <c r="L46" s="54">
        <f t="shared" si="3"/>
        <v>101.59593300836501</v>
      </c>
      <c r="M46" s="47">
        <v>56486.7</v>
      </c>
      <c r="N46" s="44">
        <f t="shared" si="4"/>
        <v>99.420584730682776</v>
      </c>
      <c r="O46" s="42"/>
    </row>
    <row r="47" spans="1:15" s="24" customFormat="1" x14ac:dyDescent="0.2">
      <c r="A47" s="18" t="s">
        <v>56</v>
      </c>
      <c r="B47" s="51" t="s">
        <v>21</v>
      </c>
      <c r="C47" s="14" t="s">
        <v>9</v>
      </c>
      <c r="D47" s="37">
        <v>58272.7</v>
      </c>
      <c r="E47" s="39">
        <v>42312.1</v>
      </c>
      <c r="F47" s="39">
        <v>40196</v>
      </c>
      <c r="G47" s="44">
        <f t="shared" si="0"/>
        <v>68.979127447329546</v>
      </c>
      <c r="H47" s="47">
        <v>39856.5</v>
      </c>
      <c r="I47" s="50">
        <f t="shared" si="1"/>
        <v>68.39652187044706</v>
      </c>
      <c r="J47" s="44">
        <f t="shared" si="2"/>
        <v>99.155388595880183</v>
      </c>
      <c r="K47" s="53">
        <v>40273.5</v>
      </c>
      <c r="L47" s="54">
        <f t="shared" si="3"/>
        <v>101.04625343419518</v>
      </c>
      <c r="M47" s="47">
        <v>40784.1</v>
      </c>
      <c r="N47" s="44">
        <f t="shared" si="4"/>
        <v>101.26783120414167</v>
      </c>
    </row>
    <row r="48" spans="1:15" s="24" customFormat="1" x14ac:dyDescent="0.2">
      <c r="A48" s="18" t="s">
        <v>57</v>
      </c>
      <c r="B48" s="51" t="s">
        <v>21</v>
      </c>
      <c r="C48" s="14" t="s">
        <v>15</v>
      </c>
      <c r="D48" s="37">
        <v>8156.4</v>
      </c>
      <c r="E48" s="39">
        <v>9036.2999999999993</v>
      </c>
      <c r="F48" s="39">
        <v>8132</v>
      </c>
      <c r="G48" s="44">
        <f t="shared" si="0"/>
        <v>99.700848413515772</v>
      </c>
      <c r="H48" s="47">
        <v>10055.1</v>
      </c>
      <c r="I48" s="50">
        <f t="shared" si="1"/>
        <v>123.27865234662352</v>
      </c>
      <c r="J48" s="44">
        <f t="shared" si="2"/>
        <v>123.64854894244959</v>
      </c>
      <c r="K48" s="53">
        <v>10358.4</v>
      </c>
      <c r="L48" s="54">
        <f t="shared" si="3"/>
        <v>103.01637974759078</v>
      </c>
      <c r="M48" s="47">
        <v>10358.299999999999</v>
      </c>
      <c r="N48" s="44">
        <f t="shared" si="4"/>
        <v>99.999034599938213</v>
      </c>
    </row>
    <row r="49" spans="1:15" ht="38.25" customHeight="1" x14ac:dyDescent="0.2">
      <c r="A49" s="19" t="s">
        <v>58</v>
      </c>
      <c r="B49" s="22" t="s">
        <v>23</v>
      </c>
      <c r="C49" s="21" t="s">
        <v>7</v>
      </c>
      <c r="D49" s="36">
        <f>D50</f>
        <v>14383.4</v>
      </c>
      <c r="E49" s="38">
        <v>12402.7</v>
      </c>
      <c r="F49" s="38">
        <v>12402.7</v>
      </c>
      <c r="G49" s="43">
        <f t="shared" si="0"/>
        <v>86.229264290779668</v>
      </c>
      <c r="H49" s="49">
        <v>21461.5</v>
      </c>
      <c r="I49" s="46">
        <f t="shared" si="1"/>
        <v>149.2102006479692</v>
      </c>
      <c r="J49" s="43">
        <f t="shared" si="2"/>
        <v>173.03893507058945</v>
      </c>
      <c r="K49" s="53">
        <v>24254.400000000001</v>
      </c>
      <c r="L49" s="52">
        <f t="shared" si="3"/>
        <v>113.01353586655173</v>
      </c>
      <c r="M49" s="49">
        <v>24669</v>
      </c>
      <c r="N49" s="43">
        <f t="shared" si="4"/>
        <v>101.70938056600039</v>
      </c>
    </row>
    <row r="50" spans="1:15" s="24" customFormat="1" ht="31.5" x14ac:dyDescent="0.2">
      <c r="A50" s="18" t="s">
        <v>59</v>
      </c>
      <c r="B50" s="51" t="s">
        <v>23</v>
      </c>
      <c r="C50" s="14" t="s">
        <v>6</v>
      </c>
      <c r="D50" s="37">
        <v>14383.4</v>
      </c>
      <c r="E50" s="39">
        <v>12402.7</v>
      </c>
      <c r="F50" s="39">
        <v>12402.7</v>
      </c>
      <c r="G50" s="44">
        <f t="shared" si="0"/>
        <v>86.229264290779668</v>
      </c>
      <c r="H50" s="47">
        <v>21461.5</v>
      </c>
      <c r="I50" s="50">
        <f t="shared" si="1"/>
        <v>149.2102006479692</v>
      </c>
      <c r="J50" s="44">
        <f t="shared" si="2"/>
        <v>173.03893507058945</v>
      </c>
      <c r="K50" s="53">
        <v>24254.400000000001</v>
      </c>
      <c r="L50" s="54">
        <f t="shared" si="3"/>
        <v>113.01353586655173</v>
      </c>
      <c r="M50" s="47">
        <v>24669</v>
      </c>
      <c r="N50" s="44">
        <f t="shared" si="4"/>
        <v>101.70938056600039</v>
      </c>
    </row>
    <row r="51" spans="1:15" ht="24.75" customHeight="1" x14ac:dyDescent="0.2">
      <c r="A51" s="19" t="s">
        <v>60</v>
      </c>
      <c r="B51" s="17"/>
      <c r="C51" s="14"/>
      <c r="D51" s="36">
        <f>D49+D45+D40+D38+D35+D29+D24+D19+D16+D7</f>
        <v>2183881.9</v>
      </c>
      <c r="E51" s="38">
        <f>E7+E16+E19+E24+E29+E35+E38+E40+E45+E49</f>
        <v>2531449.1999999997</v>
      </c>
      <c r="F51" s="38">
        <f>F7+F16+F19+F24+F29+F35+F38+F40+F45+F49</f>
        <v>2349715</v>
      </c>
      <c r="G51" s="43">
        <f t="shared" si="0"/>
        <v>107.59350127861768</v>
      </c>
      <c r="H51" s="49">
        <f>H7+H16+H19+H24+H29+H35+H38+H40+H45+H49</f>
        <v>1796324.7</v>
      </c>
      <c r="I51" s="46">
        <f t="shared" si="1"/>
        <v>82.253747329468681</v>
      </c>
      <c r="J51" s="43">
        <f t="shared" si="2"/>
        <v>76.448620364597403</v>
      </c>
      <c r="K51" s="49">
        <f>K7+K16+K19+K24+K29+K35+K38+K40+K45+K49</f>
        <v>1798238.8</v>
      </c>
      <c r="L51" s="52">
        <f t="shared" si="3"/>
        <v>100.10655645941962</v>
      </c>
      <c r="M51" s="49">
        <f>M7+M16+M19+M24+M29+M35+M38+M40+M45+M49</f>
        <v>1685544.9000000001</v>
      </c>
      <c r="N51" s="43">
        <f t="shared" si="4"/>
        <v>93.733095960336314</v>
      </c>
      <c r="O51" s="23"/>
    </row>
    <row r="52" spans="1:15" x14ac:dyDescent="0.2">
      <c r="D52" s="20"/>
      <c r="E52" s="27"/>
      <c r="F52" s="25"/>
      <c r="G52" s="35"/>
      <c r="H52" s="31"/>
      <c r="I52" s="31"/>
      <c r="J52" s="25"/>
      <c r="K52" s="25"/>
      <c r="L52" s="25"/>
      <c r="M52" s="31"/>
      <c r="N52" s="25"/>
    </row>
    <row r="53" spans="1:15" x14ac:dyDescent="0.2">
      <c r="D53" s="26"/>
      <c r="E53" s="27"/>
      <c r="H53" s="64"/>
    </row>
    <row r="54" spans="1:15" x14ac:dyDescent="0.2">
      <c r="D54" s="26"/>
      <c r="E54" s="41"/>
    </row>
    <row r="55" spans="1:15" x14ac:dyDescent="0.2">
      <c r="E55" s="10"/>
    </row>
    <row r="56" spans="1:15" x14ac:dyDescent="0.2">
      <c r="E56" s="10"/>
    </row>
    <row r="57" spans="1:15" x14ac:dyDescent="0.2">
      <c r="E57" s="41"/>
    </row>
  </sheetData>
  <mergeCells count="9">
    <mergeCell ref="A1:N1"/>
    <mergeCell ref="E4:G4"/>
    <mergeCell ref="H4:J4"/>
    <mergeCell ref="K4:L4"/>
    <mergeCell ref="M4:N4"/>
    <mergeCell ref="A4:A5"/>
    <mergeCell ref="C4:C5"/>
    <mergeCell ref="D4:D5"/>
    <mergeCell ref="B4:B5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РзПр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2018-12-17T00:20:45Z</cp:lastPrinted>
  <dcterms:created xsi:type="dcterms:W3CDTF">2017-07-26T04:34:20Z</dcterms:created>
  <dcterms:modified xsi:type="dcterms:W3CDTF">2021-11-09T04:52:29Z</dcterms:modified>
</cp:coreProperties>
</file>