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50" windowHeight="8160" tabRatio="883" activeTab="0"/>
  </bookViews>
  <sheets>
    <sheet name="на 01.01.2020" sheetId="1" r:id="rId1"/>
  </sheets>
  <definedNames>
    <definedName name="_xlnm.Print_Titles" localSheetId="0">'на 01.01.2020'!$9:$10</definedName>
  </definedNames>
  <calcPr fullCalcOnLoad="1"/>
</workbook>
</file>

<file path=xl/sharedStrings.xml><?xml version="1.0" encoding="utf-8"?>
<sst xmlns="http://schemas.openxmlformats.org/spreadsheetml/2006/main" count="151" uniqueCount="144">
  <si>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</si>
  <si>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</si>
  <si>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</si>
  <si>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</si>
  <si>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</si>
  <si>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</si>
  <si>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</si>
  <si>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</si>
  <si>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</si>
  <si>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</si>
  <si>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</si>
  <si>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</si>
  <si>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</si>
  <si>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</si>
  <si>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</si>
  <si>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</si>
  <si>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00011600000000000000</t>
  </si>
  <si>
    <t>00011200000000000000</t>
  </si>
  <si>
    <t>ШТРАФЫ, САНКЦИИ, ВОЗМЕЩЕНИЕ УЩЕРБА</t>
  </si>
  <si>
    <t>ЗАДОЛЖЕННОСТЬ И ПЕРЕРАСЧЕТЫ ПО ОТМЕНЕННЫМ НАЛОГАМ, СБОРАМ И ИНЫМ ОБЯЗАТЕЛЬНЫМ ПЛАТЕЖАМ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</si>
  <si>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</si>
  <si>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</si>
  <si>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</si>
  <si>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</si>
  <si>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</si>
  <si>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</si>
  <si>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</si>
  <si>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</si>
  <si>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</si>
  <si>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</t>
  </si>
  <si>
    <t>00010803010010000110</t>
  </si>
  <si>
    <t>Государственная пошлина за выдачу разрешения на установку рекламной конструкции</t>
  </si>
  <si>
    <t>00010900000000000000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</si>
  <si>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</si>
  <si>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</si>
  <si>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</si>
  <si>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</si>
  <si>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</si>
  <si>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00011300000000000000</t>
  </si>
  <si>
    <t>00011406012040000430</t>
  </si>
  <si>
    <t>00011406024040000430</t>
  </si>
  <si>
    <t>00020200000000000000</t>
  </si>
  <si>
    <t>БЕЗВОЗМЕЗДНЫЕ ПОСТУПЛЕНИЯ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</si>
  <si>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</si>
  <si>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</si>
  <si>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00010904010010000110</t>
  </si>
  <si>
    <t>Налог на имущество предприятий</t>
  </si>
  <si>
    <t>Прочие местные налоги и сборы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</si>
  <si>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</si>
  <si>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</si>
  <si>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</si>
  <si>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00010807150011000110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</si>
  <si>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</si>
  <si>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00020000000000000000</t>
  </si>
  <si>
    <t>БЕЗВОЗМЕЗДНЫЕ ПОСТУПЛЕНИЯ ОТ ДРУГИХ БЮДЖЕТОВ БЮДЖЕТНОЙ СИСТЕМЫ РОССИЙСКОЙ ФЕДЕРАЦИИ</t>
  </si>
  <si>
    <t>00011105012040000120</t>
  </si>
  <si>
    <t>ДОХОДЫ ОТ ОКАЗАНИЯ ПЛАТНЫХ УСЛУГ (РАБОТ) И КОМПЕНСАЦИИ ЗАТРАТ ГОСУДАРСТВА</t>
  </si>
  <si>
    <t>00011302994040000130</t>
  </si>
  <si>
    <t>Прочие доходы от компенсации затрат бюджетов городских округов</t>
  </si>
  <si>
    <t>00011402043040000410</t>
  </si>
  <si>
    <t>Субвенции  бюджетам  субъектов РФ и муниципальных образований</t>
  </si>
  <si>
    <t>Единый сельскохозяйственный налог</t>
  </si>
  <si>
    <t>00011301994040000130</t>
  </si>
  <si>
    <t>Прочие доходы от  оказания  платных услуг (работ)   получателями средств  бюджетов городских округов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</si>
  <si>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</si>
  <si>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</si>
  <si>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</si>
  <si>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выбросы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</si>
  <si>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</si>
  <si>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</si>
  <si>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00010502010020000110</t>
  </si>
  <si>
    <t>00010503010010000110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</si>
  <si>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</si>
  <si>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</si>
  <si>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</si>
  <si>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00010504010020000110</t>
  </si>
  <si>
    <t>Налог, взимаемый  в связи  с применением  патентной системы налогообложения, зачисляемый в бюджеты городских округов</t>
  </si>
  <si>
    <t>ИТОГО ДОХОДОВ:</t>
  </si>
  <si>
    <t xml:space="preserve">Дотации  бюджетам  субъектов Российской Федерации и муниципальных образований </t>
  </si>
  <si>
    <t>00010300000000000000</t>
  </si>
  <si>
    <t>НАЛОГИ НА ТОВАРЫ (РАБОТЫ, УСЛУГИ), РЕАЛИЗУЕМЫЕ  НА ТЕРРИТОРИИ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</si>
  <si>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</si>
  <si>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</si>
  <si>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</si>
  <si>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</si>
  <si>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</si>
  <si>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</si>
  <si>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</si>
  <si>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</si>
  <si>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ДОХОДОВ:</t>
  </si>
  <si>
    <t>Субсидии бюджетам субъектов РФ и муниципальных образований</t>
  </si>
  <si>
    <t>00020200000000000151</t>
  </si>
  <si>
    <t>00011105324040000120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</si>
  <si>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</si>
  <si>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</si>
  <si>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</si>
  <si>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00020230000000000151</t>
  </si>
  <si>
    <t>00020210000000000151</t>
  </si>
  <si>
    <t>Доходы от перечисления 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</si>
  <si>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0001110701404000120</t>
  </si>
  <si>
    <t>00011201020010000120</t>
  </si>
  <si>
    <t>Плата за выбросы загрязняющих веществ в атмосферный воздух передвижными объектами</t>
  </si>
  <si>
    <t>00021960010040000151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</si>
  <si>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</si>
  <si>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о бюджете значениями и с уточненными значениями с учетом внесенных изменений</t>
  </si>
  <si>
    <t>Причины отклонений фактического исполнения от первоночального плана</t>
  </si>
  <si>
    <t>(тыс.руб.)</t>
  </si>
  <si>
    <t>Процент исполнения  от первоначального плана</t>
  </si>
  <si>
    <t>Процент исполнения от утвержденного плана  с учетом изменений плана</t>
  </si>
  <si>
    <t>Фактическое поступление</t>
  </si>
  <si>
    <t>Снижение количества выданных патентов</t>
  </si>
  <si>
    <t>Увеличение  количества дел рассматириваемых в судебном порядке</t>
  </si>
  <si>
    <t>Дополнительные поступления арендной платы за земельные участки, взысканные по претензионной работе</t>
  </si>
  <si>
    <t>Увеличение количества  заключенных соглашений</t>
  </si>
  <si>
    <t>Увеличение количества  аукционнов на объекты, включенных  в схему размещения нестационарных торговых объектов</t>
  </si>
  <si>
    <t>в 6 раз</t>
  </si>
  <si>
    <t>Увеличение связано с повышением дополнительного норматива по НДФЛ, ростом заработной платы отдельных категорий работников бюджетной сферы, поступление от других секторов экономики</t>
  </si>
  <si>
    <t>Дополнительные поступления доходов по претензионной работе</t>
  </si>
  <si>
    <t xml:space="preserve">Увеличение количества заявок </t>
  </si>
  <si>
    <t>Исполнено на 01.01.2020</t>
  </si>
  <si>
    <t>Первоначальный  план (Решение  Белогорского городского Совета народных депутатов от 10.12.2018 № 21/104</t>
  </si>
  <si>
    <t>Сведения о фактических поступлениях доходов за 2019 год по видам доходов в сравнении с первоначальным утвержденным решением</t>
  </si>
  <si>
    <t>Увеличение количества заявок на установку и эксплуатацию рекламных конструкций</t>
  </si>
  <si>
    <t>Уменьшение  количества заявок на оказание  платных услуг</t>
  </si>
  <si>
    <t>в 47 раз</t>
  </si>
  <si>
    <t>Увеличение  заявок на участие в аукционах по приватизации муниципального имущества</t>
  </si>
  <si>
    <t>Уменьшение   заявок на участие в аукционах по продаже земельных участков</t>
  </si>
  <si>
    <t>в 1,9 раза</t>
  </si>
  <si>
    <t xml:space="preserve">в 4,8 раза </t>
  </si>
  <si>
    <t>00010501000000000110</t>
  </si>
  <si>
    <t>Налог, взимаемый в связи с применением упрощенной системы налогообложения</t>
  </si>
  <si>
    <t>Увеличение количества плательщиков, выбравших данную систему налогообложения</t>
  </si>
  <si>
    <t>в 1,8 раза</t>
  </si>
  <si>
    <t>в 17,2 раза</t>
  </si>
  <si>
    <t xml:space="preserve">Снижение количества получателей разрешений </t>
  </si>
  <si>
    <t>Снижение  платежей от  населения по оплате за найм жилых помещений</t>
  </si>
  <si>
    <t>Уменьшение заявок на участие в аукционах по продаже земельных участков</t>
  </si>
  <si>
    <t>Поступление по результатам деятельности</t>
  </si>
  <si>
    <t>В связи с изменением законодательства РФ, пересмотром кадастровой стоимости объектов имущества</t>
  </si>
  <si>
    <t>В связи с изменением законодательства РФ, пересмотром кадастровой стоимости земельных участков</t>
  </si>
  <si>
    <t>Перечисление платежей по результатам работы за 2018 год МУП</t>
  </si>
  <si>
    <t>Не исполнение связано с изменением федерального законодательства, в части уменьшения категорий плательщиков данного платежа</t>
  </si>
  <si>
    <t>Возмещение расходов на приобретение квартир детям-сиротам</t>
  </si>
  <si>
    <t>Плановые назначения (с учетом изменений) на 2019 год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</si>
</sst>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_-* #,##0.0_р_._-;\-* #,##0.0_р_._-;_-* &quot;-&quot;??_р_._-;_-@_-"/>
    <numFmt numFmtId="189" formatCode="#,##0.0"/>
    <numFmt numFmtId="190" formatCode="0.0%"/>
    <numFmt numFmtId="191" formatCode="#,##0.00_ ;\-#,##0.00\ "/>
    <numFmt numFmtId="192" formatCode="#,##0.0_ ;\-#,##0.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179" fontId="3" fillId="0" borderId="0" xfId="60" applyFont="1" applyBorder="1" applyAlignment="1">
      <alignment horizontal="center"/>
    </xf>
    <xf numFmtId="179" fontId="3" fillId="0" borderId="0" xfId="60" applyFont="1" applyFill="1" applyBorder="1" applyAlignment="1">
      <alignment horizontal="center"/>
    </xf>
    <xf numFmtId="179" fontId="3" fillId="0" borderId="0" xfId="60" applyFont="1" applyFill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192" fontId="3" fillId="0" borderId="10" xfId="60" applyNumberFormat="1" applyFont="1" applyBorder="1" applyAlignment="1">
      <alignment horizontal="center" vertical="center"/>
    </xf>
    <xf numFmtId="192" fontId="5" fillId="0" borderId="10" xfId="60" applyNumberFormat="1" applyFont="1" applyBorder="1" applyAlignment="1">
      <alignment horizontal="center" vertical="center"/>
    </xf>
    <xf numFmtId="171" fontId="0" fillId="0" borderId="0" xfId="0" applyNumberFormat="1" applyAlignment="1">
      <alignment vertical="top"/>
    </xf>
    <xf numFmtId="0" fontId="7" fillId="0" borderId="11" xfId="0" applyFont="1" applyBorder="1" applyAlignment="1">
      <alignment horizontal="center" vertical="center"/>
    </xf>
    <xf numFmtId="192" fontId="3" fillId="0" borderId="12" xfId="60" applyNumberFormat="1" applyFont="1" applyBorder="1" applyAlignment="1">
      <alignment horizontal="center" vertical="center"/>
    </xf>
    <xf numFmtId="192" fontId="5" fillId="0" borderId="12" xfId="60" applyNumberFormat="1" applyFont="1" applyBorder="1" applyAlignment="1">
      <alignment horizontal="center" vertical="center"/>
    </xf>
    <xf numFmtId="179" fontId="3" fillId="0" borderId="10" xfId="60" applyFont="1" applyFill="1" applyBorder="1" applyAlignment="1">
      <alignment horizontal="center"/>
    </xf>
    <xf numFmtId="179" fontId="6" fillId="0" borderId="10" xfId="60" applyFont="1" applyFill="1" applyBorder="1" applyAlignment="1">
      <alignment horizontal="center" wrapText="1"/>
    </xf>
    <xf numFmtId="179" fontId="7" fillId="0" borderId="10" xfId="60" applyFont="1" applyFill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49" fontId="13" fillId="0" borderId="10" xfId="0" applyNumberFormat="1" applyFont="1" applyBorder="1" applyAlignment="1">
      <alignment horizontal="right" vertical="top"/>
    </xf>
    <xf numFmtId="2" fontId="0" fillId="33" borderId="10" xfId="0" applyNumberFormat="1" applyFill="1" applyBorder="1" applyAlignment="1">
      <alignment vertical="top"/>
    </xf>
    <xf numFmtId="191" fontId="12" fillId="0" borderId="10" xfId="60" applyNumberFormat="1" applyFont="1" applyFill="1" applyBorder="1" applyAlignment="1">
      <alignment horizontal="center"/>
    </xf>
    <xf numFmtId="179" fontId="12" fillId="0" borderId="10" xfId="60" applyFont="1" applyFill="1" applyBorder="1" applyAlignment="1">
      <alignment horizontal="left"/>
    </xf>
    <xf numFmtId="2" fontId="0" fillId="0" borderId="10" xfId="0" applyNumberFormat="1" applyFill="1" applyBorder="1" applyAlignment="1">
      <alignment vertical="top"/>
    </xf>
    <xf numFmtId="2" fontId="3" fillId="0" borderId="10" xfId="60" applyNumberFormat="1" applyFont="1" applyFill="1" applyBorder="1" applyAlignment="1">
      <alignment horizontal="center" wrapText="1"/>
    </xf>
    <xf numFmtId="2" fontId="3" fillId="0" borderId="10" xfId="6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right" vertical="center"/>
    </xf>
    <xf numFmtId="180" fontId="3" fillId="0" borderId="10" xfId="60" applyNumberFormat="1" applyFont="1" applyBorder="1" applyAlignment="1">
      <alignment horizontal="center" vertical="center"/>
    </xf>
    <xf numFmtId="180" fontId="3" fillId="0" borderId="12" xfId="60" applyNumberFormat="1" applyFont="1" applyBorder="1" applyAlignment="1">
      <alignment horizontal="center" vertical="center"/>
    </xf>
    <xf numFmtId="180" fontId="14" fillId="0" borderId="11" xfId="60" applyNumberFormat="1" applyFont="1" applyBorder="1" applyAlignment="1">
      <alignment horizontal="center" vertical="center" wrapText="1"/>
    </xf>
    <xf numFmtId="180" fontId="5" fillId="0" borderId="11" xfId="60" applyNumberFormat="1" applyFont="1" applyBorder="1" applyAlignment="1">
      <alignment horizontal="center" vertical="center" wrapText="1"/>
    </xf>
    <xf numFmtId="180" fontId="3" fillId="0" borderId="10" xfId="60" applyNumberFormat="1" applyFont="1" applyFill="1" applyBorder="1" applyAlignment="1">
      <alignment horizontal="center" vertical="center"/>
    </xf>
    <xf numFmtId="180" fontId="5" fillId="0" borderId="10" xfId="60" applyNumberFormat="1" applyFont="1" applyFill="1" applyBorder="1" applyAlignment="1">
      <alignment horizontal="center" vertical="center"/>
    </xf>
    <xf numFmtId="180" fontId="5" fillId="0" borderId="11" xfId="60" applyNumberFormat="1" applyFont="1" applyFill="1" applyBorder="1" applyAlignment="1">
      <alignment horizontal="center" vertical="center" wrapText="1"/>
    </xf>
    <xf numFmtId="180" fontId="5" fillId="33" borderId="10" xfId="60" applyNumberFormat="1" applyFont="1" applyFill="1" applyBorder="1" applyAlignment="1">
      <alignment horizontal="center" vertical="center"/>
    </xf>
    <xf numFmtId="180" fontId="3" fillId="0" borderId="10" xfId="60" applyNumberFormat="1" applyFont="1" applyBorder="1" applyAlignment="1">
      <alignment horizontal="center" vertical="center" wrapText="1"/>
    </xf>
    <xf numFmtId="180" fontId="3" fillId="0" borderId="10" xfId="60" applyNumberFormat="1" applyFont="1" applyFill="1" applyBorder="1" applyAlignment="1">
      <alignment horizontal="center" vertical="center" wrapText="1"/>
    </xf>
    <xf numFmtId="180" fontId="3" fillId="0" borderId="11" xfId="60" applyNumberFormat="1" applyFont="1" applyFill="1" applyBorder="1" applyAlignment="1">
      <alignment horizontal="center" vertical="center"/>
    </xf>
    <xf numFmtId="192" fontId="3" fillId="33" borderId="12" xfId="60" applyNumberFormat="1" applyFont="1" applyFill="1" applyBorder="1" applyAlignment="1">
      <alignment horizontal="center" vertical="center"/>
    </xf>
    <xf numFmtId="192" fontId="3" fillId="33" borderId="10" xfId="60" applyNumberFormat="1" applyFont="1" applyFill="1" applyBorder="1" applyAlignment="1">
      <alignment horizontal="center" vertical="center"/>
    </xf>
    <xf numFmtId="192" fontId="3" fillId="0" borderId="12" xfId="60" applyNumberFormat="1" applyFont="1" applyFill="1" applyBorder="1" applyAlignment="1">
      <alignment horizontal="center" vertical="center"/>
    </xf>
    <xf numFmtId="192" fontId="3" fillId="0" borderId="10" xfId="6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192" fontId="5" fillId="0" borderId="12" xfId="60" applyNumberFormat="1" applyFont="1" applyFill="1" applyBorder="1" applyAlignment="1">
      <alignment horizontal="center" vertical="center"/>
    </xf>
    <xf numFmtId="192" fontId="5" fillId="0" borderId="10" xfId="6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7" fillId="0" borderId="10" xfId="60" applyNumberFormat="1" applyFont="1" applyFill="1" applyBorder="1" applyAlignment="1">
      <alignment horizontal="left" wrapText="1"/>
    </xf>
    <xf numFmtId="2" fontId="5" fillId="0" borderId="10" xfId="60" applyNumberFormat="1" applyFont="1" applyFill="1" applyBorder="1" applyAlignment="1">
      <alignment horizontal="left" wrapText="1"/>
    </xf>
    <xf numFmtId="179" fontId="7" fillId="0" borderId="10" xfId="60" applyFont="1" applyFill="1" applyBorder="1" applyAlignment="1">
      <alignment horizontal="left" vertical="top" wrapText="1"/>
    </xf>
    <xf numFmtId="179" fontId="7" fillId="0" borderId="10" xfId="6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zoomScalePageLayoutView="0" workbookViewId="0" topLeftCell="A4">
      <pane ySplit="7" topLeftCell="A56" activePane="bottomLeft" state="frozen"/>
      <selection pane="topLeft" activeCell="A4" sqref="A4"/>
      <selection pane="bottomLeft" activeCell="F10" sqref="F10"/>
    </sheetView>
  </sheetViews>
  <sheetFormatPr defaultColWidth="9.00390625" defaultRowHeight="12.75"/>
  <cols>
    <col min="1" max="1" width="18.125" style="3" customWidth="1"/>
    <col min="2" max="2" width="14.00390625" style="3" customWidth="1"/>
    <col min="3" max="3" width="9.125" style="3" customWidth="1"/>
    <col min="4" max="4" width="38.375" style="3" customWidth="1"/>
    <col min="5" max="5" width="16.75390625" style="3" customWidth="1"/>
    <col min="6" max="6" width="17.625" style="4" customWidth="1"/>
    <col min="7" max="8" width="17.375" style="3" customWidth="1"/>
    <col min="9" max="9" width="17.25390625" style="3" customWidth="1"/>
    <col min="10" max="10" width="22.125" style="3" customWidth="1"/>
    <col min="11" max="11" width="15.00390625" style="3" customWidth="1"/>
    <col min="12" max="13" width="9.125" style="3" customWidth="1"/>
    <col min="14" max="14" width="12.375" style="3" customWidth="1"/>
    <col min="15" max="16384" width="9.125" style="3" customWidth="1"/>
  </cols>
  <sheetData>
    <row r="1" ht="12.75" hidden="1"/>
    <row r="2" spans="3:5" ht="15.75" customHeight="1" hidden="1">
      <c r="C2" s="4"/>
      <c r="D2" s="7"/>
      <c r="E2" s="7"/>
    </row>
    <row r="3" spans="3:5" ht="12.75" customHeight="1" hidden="1">
      <c r="C3" s="4"/>
      <c r="D3" s="8"/>
      <c r="E3" s="8"/>
    </row>
    <row r="4" spans="3:5" ht="12.75">
      <c r="C4" s="4"/>
      <c r="D4" s="8"/>
      <c r="E4" s="8"/>
    </row>
    <row r="5" spans="1:10" ht="15.75" customHeight="1">
      <c r="A5" s="120" t="s">
        <v>121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5.75" customHeight="1">
      <c r="A6" s="120" t="s">
        <v>104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9" ht="15.75" customHeight="1">
      <c r="A7" s="16"/>
      <c r="B7" s="17"/>
      <c r="C7" s="17"/>
      <c r="D7" s="17"/>
      <c r="E7" s="17"/>
      <c r="F7" s="17"/>
      <c r="G7" s="17"/>
      <c r="H7" s="17"/>
      <c r="I7" s="17"/>
    </row>
    <row r="8" spans="1:10" ht="12.75">
      <c r="A8" s="119"/>
      <c r="B8" s="119"/>
      <c r="C8" s="119"/>
      <c r="D8" s="119"/>
      <c r="E8" s="119"/>
      <c r="F8" s="119"/>
      <c r="G8" s="11"/>
      <c r="H8" s="11"/>
      <c r="I8" s="11"/>
      <c r="J8" s="28" t="s">
        <v>106</v>
      </c>
    </row>
    <row r="9" spans="1:10" ht="73.5">
      <c r="A9" s="5" t="s">
        <v>26</v>
      </c>
      <c r="B9" s="113" t="s">
        <v>0</v>
      </c>
      <c r="C9" s="114"/>
      <c r="D9" s="115"/>
      <c r="E9" s="121" t="s">
        <v>120</v>
      </c>
      <c r="F9" s="18" t="s">
        <v>143</v>
      </c>
      <c r="G9" s="18" t="s">
        <v>119</v>
      </c>
      <c r="H9" s="59" t="s">
        <v>107</v>
      </c>
      <c r="I9" s="59" t="s">
        <v>108</v>
      </c>
      <c r="J9" s="60" t="s">
        <v>105</v>
      </c>
    </row>
    <row r="10" spans="1:10" ht="12.75">
      <c r="A10" s="10">
        <v>1</v>
      </c>
      <c r="B10" s="116">
        <v>2</v>
      </c>
      <c r="C10" s="117"/>
      <c r="D10" s="118"/>
      <c r="E10" s="22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</row>
    <row r="11" spans="1:10" ht="22.5" customHeight="1">
      <c r="A11" s="2" t="s">
        <v>11</v>
      </c>
      <c r="B11" s="80" t="s">
        <v>1</v>
      </c>
      <c r="C11" s="81"/>
      <c r="D11" s="82"/>
      <c r="E11" s="37">
        <f>E12+E14+E19+E24+E27+E31</f>
        <v>550072</v>
      </c>
      <c r="F11" s="37">
        <f>F12+F14+F19+F24+F27+F31</f>
        <v>584722</v>
      </c>
      <c r="G11" s="38">
        <f>G12+G14+G19+G24+G27+G31</f>
        <v>606595.1</v>
      </c>
      <c r="H11" s="23">
        <f>G11/E11*100</f>
        <v>110.27558210561526</v>
      </c>
      <c r="I11" s="19">
        <f aca="true" t="shared" si="0" ref="I11:I17">G11/F11*100</f>
        <v>103.74076911763197</v>
      </c>
      <c r="J11" s="25"/>
    </row>
    <row r="12" spans="1:10" ht="20.25" customHeight="1">
      <c r="A12" s="29" t="s">
        <v>10</v>
      </c>
      <c r="B12" s="86" t="s">
        <v>21</v>
      </c>
      <c r="C12" s="87"/>
      <c r="D12" s="88"/>
      <c r="E12" s="39">
        <f>E13</f>
        <v>386715</v>
      </c>
      <c r="F12" s="39">
        <f>F13</f>
        <v>386715</v>
      </c>
      <c r="G12" s="39">
        <f>G13</f>
        <v>401841.5</v>
      </c>
      <c r="H12" s="23">
        <f>G12/E12*100</f>
        <v>103.91153691995396</v>
      </c>
      <c r="I12" s="19">
        <f t="shared" si="0"/>
        <v>103.91153691995396</v>
      </c>
      <c r="J12" s="26"/>
    </row>
    <row r="13" spans="1:10" ht="93.75" customHeight="1">
      <c r="A13" s="1" t="s">
        <v>9</v>
      </c>
      <c r="B13" s="96" t="s">
        <v>5</v>
      </c>
      <c r="C13" s="97"/>
      <c r="D13" s="98"/>
      <c r="E13" s="43">
        <v>386715</v>
      </c>
      <c r="F13" s="43">
        <v>386715</v>
      </c>
      <c r="G13" s="43">
        <v>401841.5</v>
      </c>
      <c r="H13" s="53">
        <f aca="true" t="shared" si="1" ref="H13:H53">G13/E13*100</f>
        <v>103.91153691995396</v>
      </c>
      <c r="I13" s="54">
        <f t="shared" si="0"/>
        <v>103.91153691995396</v>
      </c>
      <c r="J13" s="27" t="s">
        <v>116</v>
      </c>
    </row>
    <row r="14" spans="1:10" ht="64.5" customHeight="1">
      <c r="A14" s="55" t="s">
        <v>79</v>
      </c>
      <c r="B14" s="99" t="s">
        <v>80</v>
      </c>
      <c r="C14" s="100"/>
      <c r="D14" s="101"/>
      <c r="E14" s="41">
        <v>6468</v>
      </c>
      <c r="F14" s="41">
        <v>6468</v>
      </c>
      <c r="G14" s="41">
        <v>7136</v>
      </c>
      <c r="H14" s="50">
        <f t="shared" si="1"/>
        <v>110.32776747062461</v>
      </c>
      <c r="I14" s="51">
        <f t="shared" si="0"/>
        <v>110.32776747062461</v>
      </c>
      <c r="J14" s="61"/>
    </row>
    <row r="15" spans="1:10" ht="56.25" customHeight="1" hidden="1">
      <c r="A15" s="2" t="s">
        <v>81</v>
      </c>
      <c r="B15" s="110" t="s">
        <v>85</v>
      </c>
      <c r="C15" s="111"/>
      <c r="D15" s="112"/>
      <c r="E15" s="40">
        <v>1974.1</v>
      </c>
      <c r="F15" s="40">
        <v>1974.1</v>
      </c>
      <c r="G15" s="42">
        <v>2289.4</v>
      </c>
      <c r="H15" s="24">
        <f t="shared" si="1"/>
        <v>115.97183526670382</v>
      </c>
      <c r="I15" s="20">
        <f t="shared" si="0"/>
        <v>115.97183526670382</v>
      </c>
      <c r="J15" s="30"/>
    </row>
    <row r="16" spans="1:10" ht="66.75" customHeight="1" hidden="1">
      <c r="A16" s="2" t="s">
        <v>82</v>
      </c>
      <c r="B16" s="110" t="s">
        <v>86</v>
      </c>
      <c r="C16" s="111"/>
      <c r="D16" s="112"/>
      <c r="E16" s="40">
        <v>70.9</v>
      </c>
      <c r="F16" s="40">
        <v>70.9</v>
      </c>
      <c r="G16" s="42">
        <v>23.2</v>
      </c>
      <c r="H16" s="24">
        <f t="shared" si="1"/>
        <v>32.722143864598024</v>
      </c>
      <c r="I16" s="20">
        <f t="shared" si="0"/>
        <v>32.722143864598024</v>
      </c>
      <c r="J16" s="30"/>
    </row>
    <row r="17" spans="1:10" ht="60.75" customHeight="1" hidden="1">
      <c r="A17" s="2" t="s">
        <v>83</v>
      </c>
      <c r="B17" s="110" t="s">
        <v>87</v>
      </c>
      <c r="C17" s="111"/>
      <c r="D17" s="112"/>
      <c r="E17" s="40">
        <v>4322.3</v>
      </c>
      <c r="F17" s="40">
        <v>3322.3</v>
      </c>
      <c r="G17" s="42">
        <v>3702.4</v>
      </c>
      <c r="H17" s="24">
        <f t="shared" si="1"/>
        <v>85.65809869745274</v>
      </c>
      <c r="I17" s="20">
        <f t="shared" si="0"/>
        <v>111.4408692773079</v>
      </c>
      <c r="J17" s="30"/>
    </row>
    <row r="18" spans="1:10" ht="54.75" customHeight="1" hidden="1">
      <c r="A18" s="2" t="s">
        <v>84</v>
      </c>
      <c r="B18" s="110" t="s">
        <v>88</v>
      </c>
      <c r="C18" s="111"/>
      <c r="D18" s="112"/>
      <c r="E18" s="40">
        <v>83.9</v>
      </c>
      <c r="F18" s="40">
        <v>83.9</v>
      </c>
      <c r="G18" s="42">
        <v>-443.4</v>
      </c>
      <c r="H18" s="24">
        <f t="shared" si="1"/>
        <v>-528.4862932061978</v>
      </c>
      <c r="I18" s="20">
        <v>0</v>
      </c>
      <c r="J18" s="30"/>
    </row>
    <row r="19" spans="1:11" ht="18.75" customHeight="1">
      <c r="A19" s="36" t="s">
        <v>12</v>
      </c>
      <c r="B19" s="107" t="s">
        <v>6</v>
      </c>
      <c r="C19" s="108"/>
      <c r="D19" s="109"/>
      <c r="E19" s="41">
        <f>E20+E21+E22+E23</f>
        <v>71476</v>
      </c>
      <c r="F19" s="41">
        <f>F20+F21+F22+F23</f>
        <v>83626</v>
      </c>
      <c r="G19" s="41">
        <f>G20+G21+G22+G23</f>
        <v>84404.7</v>
      </c>
      <c r="H19" s="23">
        <f t="shared" si="1"/>
        <v>118.08816945548155</v>
      </c>
      <c r="I19" s="19">
        <f>G19/F19*100</f>
        <v>100.93116973190155</v>
      </c>
      <c r="J19" s="35"/>
      <c r="K19" s="15"/>
    </row>
    <row r="20" spans="1:11" ht="63.75" customHeight="1">
      <c r="A20" s="56" t="s">
        <v>129</v>
      </c>
      <c r="B20" s="83" t="s">
        <v>130</v>
      </c>
      <c r="C20" s="67"/>
      <c r="D20" s="89"/>
      <c r="E20" s="41">
        <v>9574</v>
      </c>
      <c r="F20" s="41">
        <v>12574</v>
      </c>
      <c r="G20" s="41">
        <v>12993.1</v>
      </c>
      <c r="H20" s="50">
        <f>G20/E20*100</f>
        <v>135.71234593691247</v>
      </c>
      <c r="I20" s="51">
        <f>G20/F20*100</f>
        <v>103.33306823604262</v>
      </c>
      <c r="J20" s="62" t="s">
        <v>131</v>
      </c>
      <c r="K20" s="15"/>
    </row>
    <row r="21" spans="1:11" ht="75.75" customHeight="1">
      <c r="A21" s="1" t="s">
        <v>70</v>
      </c>
      <c r="B21" s="96" t="s">
        <v>7</v>
      </c>
      <c r="C21" s="97"/>
      <c r="D21" s="98"/>
      <c r="E21" s="42">
        <v>60303</v>
      </c>
      <c r="F21" s="42">
        <v>69453</v>
      </c>
      <c r="G21" s="42">
        <v>70085.7</v>
      </c>
      <c r="H21" s="53">
        <f t="shared" si="1"/>
        <v>116.22257599124421</v>
      </c>
      <c r="I21" s="54">
        <f>G21/F21*100</f>
        <v>100.9109757677854</v>
      </c>
      <c r="J21" s="62" t="s">
        <v>131</v>
      </c>
      <c r="K21" s="52"/>
    </row>
    <row r="22" spans="1:10" ht="41.25" customHeight="1">
      <c r="A22" s="1" t="s">
        <v>71</v>
      </c>
      <c r="B22" s="83" t="s">
        <v>61</v>
      </c>
      <c r="C22" s="67"/>
      <c r="D22" s="89"/>
      <c r="E22" s="42">
        <v>796</v>
      </c>
      <c r="F22" s="42">
        <v>796</v>
      </c>
      <c r="G22" s="42">
        <v>869.7</v>
      </c>
      <c r="H22" s="53">
        <f t="shared" si="1"/>
        <v>109.25879396984925</v>
      </c>
      <c r="I22" s="54">
        <f>G22/F22*100</f>
        <v>109.25879396984925</v>
      </c>
      <c r="J22" s="62" t="s">
        <v>137</v>
      </c>
    </row>
    <row r="23" spans="1:10" ht="36.75" customHeight="1">
      <c r="A23" s="1" t="s">
        <v>75</v>
      </c>
      <c r="B23" s="83" t="s">
        <v>76</v>
      </c>
      <c r="C23" s="67"/>
      <c r="D23" s="89"/>
      <c r="E23" s="42">
        <v>803</v>
      </c>
      <c r="F23" s="42">
        <v>803</v>
      </c>
      <c r="G23" s="42">
        <v>456.2</v>
      </c>
      <c r="H23" s="53">
        <f t="shared" si="1"/>
        <v>56.81195516811955</v>
      </c>
      <c r="I23" s="54">
        <f aca="true" t="shared" si="2" ref="I23:I30">G23/F23*100</f>
        <v>56.81195516811955</v>
      </c>
      <c r="J23" s="62" t="s">
        <v>110</v>
      </c>
    </row>
    <row r="24" spans="1:10" ht="18" customHeight="1">
      <c r="A24" s="36" t="s">
        <v>13</v>
      </c>
      <c r="B24" s="107" t="s">
        <v>2</v>
      </c>
      <c r="C24" s="108"/>
      <c r="D24" s="109"/>
      <c r="E24" s="41">
        <f>E25+E26</f>
        <v>74424</v>
      </c>
      <c r="F24" s="41">
        <f>F25+F26</f>
        <v>94924</v>
      </c>
      <c r="G24" s="41">
        <f>G25+G26</f>
        <v>99573</v>
      </c>
      <c r="H24" s="23">
        <f t="shared" si="1"/>
        <v>133.7915188648823</v>
      </c>
      <c r="I24" s="19">
        <f t="shared" si="2"/>
        <v>104.8976022923602</v>
      </c>
      <c r="J24" s="31"/>
    </row>
    <row r="25" spans="1:10" ht="56.25">
      <c r="A25" s="1" t="s">
        <v>25</v>
      </c>
      <c r="B25" s="96" t="s">
        <v>28</v>
      </c>
      <c r="C25" s="97"/>
      <c r="D25" s="98"/>
      <c r="E25" s="43">
        <v>31647</v>
      </c>
      <c r="F25" s="43">
        <v>46647</v>
      </c>
      <c r="G25" s="42">
        <v>47956</v>
      </c>
      <c r="H25" s="53">
        <f t="shared" si="1"/>
        <v>151.53411065819824</v>
      </c>
      <c r="I25" s="54">
        <f t="shared" si="2"/>
        <v>102.8061826055266</v>
      </c>
      <c r="J25" s="63" t="s">
        <v>138</v>
      </c>
    </row>
    <row r="26" spans="1:10" ht="48.75" customHeight="1">
      <c r="A26" s="1" t="s">
        <v>20</v>
      </c>
      <c r="B26" s="96" t="s">
        <v>3</v>
      </c>
      <c r="C26" s="97"/>
      <c r="D26" s="98"/>
      <c r="E26" s="43">
        <v>42777</v>
      </c>
      <c r="F26" s="43">
        <v>48277</v>
      </c>
      <c r="G26" s="43">
        <v>51617</v>
      </c>
      <c r="H26" s="53">
        <f t="shared" si="1"/>
        <v>120.66531079785867</v>
      </c>
      <c r="I26" s="54">
        <f t="shared" si="2"/>
        <v>106.91840835180312</v>
      </c>
      <c r="J26" s="63" t="s">
        <v>139</v>
      </c>
    </row>
    <row r="27" spans="1:10" ht="18" customHeight="1">
      <c r="A27" s="29" t="s">
        <v>14</v>
      </c>
      <c r="B27" s="104" t="s">
        <v>29</v>
      </c>
      <c r="C27" s="105"/>
      <c r="D27" s="106"/>
      <c r="E27" s="41">
        <f>E28+E29+E30</f>
        <v>10989</v>
      </c>
      <c r="F27" s="41">
        <f>F28+F29+F30</f>
        <v>12989</v>
      </c>
      <c r="G27" s="41">
        <f>G28+G29+G30</f>
        <v>13639.900000000001</v>
      </c>
      <c r="H27" s="23">
        <f t="shared" si="1"/>
        <v>124.12321412321414</v>
      </c>
      <c r="I27" s="19">
        <f t="shared" si="2"/>
        <v>105.01116329201633</v>
      </c>
      <c r="J27" s="32"/>
    </row>
    <row r="28" spans="1:10" ht="40.5" customHeight="1">
      <c r="A28" s="1" t="s">
        <v>30</v>
      </c>
      <c r="B28" s="83" t="s">
        <v>49</v>
      </c>
      <c r="C28" s="67"/>
      <c r="D28" s="89"/>
      <c r="E28" s="42">
        <v>10829</v>
      </c>
      <c r="F28" s="42">
        <v>12829</v>
      </c>
      <c r="G28" s="42">
        <v>13461.7</v>
      </c>
      <c r="H28" s="53">
        <f t="shared" si="1"/>
        <v>124.31157078215902</v>
      </c>
      <c r="I28" s="54">
        <f t="shared" si="2"/>
        <v>104.93179515160963</v>
      </c>
      <c r="J28" s="27" t="s">
        <v>111</v>
      </c>
    </row>
    <row r="29" spans="1:10" ht="45.75" customHeight="1">
      <c r="A29" s="1" t="s">
        <v>51</v>
      </c>
      <c r="B29" s="83" t="s">
        <v>31</v>
      </c>
      <c r="C29" s="67"/>
      <c r="D29" s="89"/>
      <c r="E29" s="42">
        <v>110</v>
      </c>
      <c r="F29" s="42">
        <v>110</v>
      </c>
      <c r="G29" s="42">
        <v>135</v>
      </c>
      <c r="H29" s="53">
        <f t="shared" si="1"/>
        <v>122.72727272727273</v>
      </c>
      <c r="I29" s="54">
        <f t="shared" si="2"/>
        <v>122.72727272727273</v>
      </c>
      <c r="J29" s="27" t="s">
        <v>122</v>
      </c>
    </row>
    <row r="30" spans="1:10" ht="72.75" customHeight="1">
      <c r="A30" s="57" t="s">
        <v>74</v>
      </c>
      <c r="B30" s="83" t="s">
        <v>73</v>
      </c>
      <c r="C30" s="67"/>
      <c r="D30" s="89"/>
      <c r="E30" s="43">
        <v>50</v>
      </c>
      <c r="F30" s="43">
        <v>50</v>
      </c>
      <c r="G30" s="43">
        <v>43.2</v>
      </c>
      <c r="H30" s="53">
        <f t="shared" si="1"/>
        <v>86.4</v>
      </c>
      <c r="I30" s="54">
        <f t="shared" si="2"/>
        <v>86.4</v>
      </c>
      <c r="J30" s="64" t="s">
        <v>134</v>
      </c>
    </row>
    <row r="31" spans="1:10" s="9" customFormat="1" ht="33" customHeight="1">
      <c r="A31" s="29" t="s">
        <v>32</v>
      </c>
      <c r="B31" s="104" t="s">
        <v>19</v>
      </c>
      <c r="C31" s="105"/>
      <c r="D31" s="106"/>
      <c r="E31" s="41">
        <v>0</v>
      </c>
      <c r="F31" s="41">
        <v>0</v>
      </c>
      <c r="G31" s="41">
        <v>0</v>
      </c>
      <c r="H31" s="23">
        <v>0</v>
      </c>
      <c r="I31" s="19">
        <v>0</v>
      </c>
      <c r="J31" s="33"/>
    </row>
    <row r="32" spans="1:10" s="9" customFormat="1" ht="16.5" customHeight="1" hidden="1">
      <c r="A32" s="2" t="s">
        <v>44</v>
      </c>
      <c r="B32" s="90" t="s">
        <v>43</v>
      </c>
      <c r="C32" s="91"/>
      <c r="D32" s="92"/>
      <c r="E32" s="42"/>
      <c r="F32" s="42"/>
      <c r="G32" s="44"/>
      <c r="H32" s="24" t="e">
        <f t="shared" si="1"/>
        <v>#DIV/0!</v>
      </c>
      <c r="I32" s="20" t="e">
        <f aca="true" t="shared" si="3" ref="I32:I40">G32/F32*100</f>
        <v>#DIV/0!</v>
      </c>
      <c r="J32" s="33"/>
    </row>
    <row r="33" spans="1:10" ht="17.25" customHeight="1" hidden="1">
      <c r="A33" s="2" t="s">
        <v>45</v>
      </c>
      <c r="B33" s="90" t="s">
        <v>46</v>
      </c>
      <c r="C33" s="91"/>
      <c r="D33" s="92"/>
      <c r="E33" s="42"/>
      <c r="F33" s="42"/>
      <c r="G33" s="44"/>
      <c r="H33" s="24" t="e">
        <f t="shared" si="1"/>
        <v>#DIV/0!</v>
      </c>
      <c r="I33" s="20" t="e">
        <f t="shared" si="3"/>
        <v>#DIV/0!</v>
      </c>
      <c r="J33" s="33"/>
    </row>
    <row r="34" spans="1:10" ht="17.25" customHeight="1" hidden="1">
      <c r="A34" s="2"/>
      <c r="B34" s="90" t="s">
        <v>47</v>
      </c>
      <c r="C34" s="91"/>
      <c r="D34" s="92"/>
      <c r="E34" s="42"/>
      <c r="F34" s="42"/>
      <c r="G34" s="44"/>
      <c r="H34" s="24" t="e">
        <f t="shared" si="1"/>
        <v>#DIV/0!</v>
      </c>
      <c r="I34" s="20" t="e">
        <f t="shared" si="3"/>
        <v>#DIV/0!</v>
      </c>
      <c r="J34" s="33"/>
    </row>
    <row r="35" spans="1:10" ht="16.5" customHeight="1">
      <c r="A35" s="6"/>
      <c r="B35" s="80" t="s">
        <v>4</v>
      </c>
      <c r="C35" s="81"/>
      <c r="D35" s="82"/>
      <c r="E35" s="41">
        <f>E36+E42+E47+E50+E55+E56</f>
        <v>99145.00000000001</v>
      </c>
      <c r="F35" s="41">
        <f>F36+F42+F47+F50+F55+F56</f>
        <v>130490</v>
      </c>
      <c r="G35" s="41">
        <f>G36+G42+G47+G50+G55+G56</f>
        <v>132306.3</v>
      </c>
      <c r="H35" s="23">
        <f t="shared" si="1"/>
        <v>133.44727419436174</v>
      </c>
      <c r="I35" s="19">
        <f t="shared" si="3"/>
        <v>101.39190742585637</v>
      </c>
      <c r="J35" s="25"/>
    </row>
    <row r="36" spans="1:10" ht="45" customHeight="1">
      <c r="A36" s="29" t="s">
        <v>15</v>
      </c>
      <c r="B36" s="86" t="s">
        <v>22</v>
      </c>
      <c r="C36" s="87"/>
      <c r="D36" s="88"/>
      <c r="E36" s="45">
        <f>E37+E38+E39+E40+E41</f>
        <v>58972.4</v>
      </c>
      <c r="F36" s="45">
        <f>F37+F38+F39+F40+F41</f>
        <v>57014.4</v>
      </c>
      <c r="G36" s="46">
        <f>G37+G38+G39+G40+G41</f>
        <v>58167.5</v>
      </c>
      <c r="H36" s="23">
        <f t="shared" si="1"/>
        <v>98.63512422760478</v>
      </c>
      <c r="I36" s="19">
        <f t="shared" si="3"/>
        <v>102.02247151596788</v>
      </c>
      <c r="J36" s="34"/>
    </row>
    <row r="37" spans="1:10" ht="58.5" customHeight="1">
      <c r="A37" s="1" t="s">
        <v>55</v>
      </c>
      <c r="B37" s="96" t="s">
        <v>27</v>
      </c>
      <c r="C37" s="97"/>
      <c r="D37" s="98"/>
      <c r="E37" s="42">
        <v>18600</v>
      </c>
      <c r="F37" s="42">
        <v>18300</v>
      </c>
      <c r="G37" s="42">
        <v>19565.8</v>
      </c>
      <c r="H37" s="53">
        <f t="shared" si="1"/>
        <v>105.19247311827957</v>
      </c>
      <c r="I37" s="54">
        <f t="shared" si="3"/>
        <v>106.91693989071038</v>
      </c>
      <c r="J37" s="65" t="s">
        <v>112</v>
      </c>
    </row>
    <row r="38" spans="1:10" ht="51" customHeight="1">
      <c r="A38" s="1" t="s">
        <v>33</v>
      </c>
      <c r="B38" s="96" t="s">
        <v>72</v>
      </c>
      <c r="C38" s="97"/>
      <c r="D38" s="98"/>
      <c r="E38" s="42">
        <v>350</v>
      </c>
      <c r="F38" s="42">
        <v>650</v>
      </c>
      <c r="G38" s="42">
        <v>701</v>
      </c>
      <c r="H38" s="53">
        <f t="shared" si="1"/>
        <v>200.28571428571428</v>
      </c>
      <c r="I38" s="54">
        <f t="shared" si="3"/>
        <v>107.84615384615384</v>
      </c>
      <c r="J38" s="65" t="s">
        <v>117</v>
      </c>
    </row>
    <row r="39" spans="1:10" ht="71.25" customHeight="1">
      <c r="A39" s="1" t="s">
        <v>92</v>
      </c>
      <c r="B39" s="83" t="s">
        <v>93</v>
      </c>
      <c r="C39" s="67"/>
      <c r="D39" s="89"/>
      <c r="E39" s="42">
        <v>0.4</v>
      </c>
      <c r="F39" s="42">
        <v>0.4</v>
      </c>
      <c r="G39" s="42">
        <v>1.9</v>
      </c>
      <c r="H39" s="53" t="s">
        <v>128</v>
      </c>
      <c r="I39" s="54">
        <f t="shared" si="3"/>
        <v>474.9999999999999</v>
      </c>
      <c r="J39" s="65" t="s">
        <v>113</v>
      </c>
    </row>
    <row r="40" spans="1:10" ht="50.25" customHeight="1">
      <c r="A40" s="1" t="s">
        <v>99</v>
      </c>
      <c r="B40" s="83" t="s">
        <v>98</v>
      </c>
      <c r="C40" s="102"/>
      <c r="D40" s="103"/>
      <c r="E40" s="42">
        <v>22</v>
      </c>
      <c r="F40" s="42">
        <v>22</v>
      </c>
      <c r="G40" s="42">
        <v>18.3</v>
      </c>
      <c r="H40" s="53">
        <f t="shared" si="1"/>
        <v>83.18181818181819</v>
      </c>
      <c r="I40" s="54">
        <f t="shared" si="3"/>
        <v>83.18181818181819</v>
      </c>
      <c r="J40" s="65" t="s">
        <v>140</v>
      </c>
    </row>
    <row r="41" spans="1:10" ht="63" customHeight="1">
      <c r="A41" s="1" t="s">
        <v>34</v>
      </c>
      <c r="B41" s="83" t="s">
        <v>50</v>
      </c>
      <c r="C41" s="67"/>
      <c r="D41" s="89"/>
      <c r="E41" s="42">
        <v>40000</v>
      </c>
      <c r="F41" s="42">
        <v>38042</v>
      </c>
      <c r="G41" s="42">
        <v>37880.5</v>
      </c>
      <c r="H41" s="53">
        <f t="shared" si="1"/>
        <v>94.70125</v>
      </c>
      <c r="I41" s="54">
        <f aca="true" t="shared" si="4" ref="I41:I47">G41/F41*100</f>
        <v>99.57546921823248</v>
      </c>
      <c r="J41" s="65" t="s">
        <v>135</v>
      </c>
    </row>
    <row r="42" spans="1:10" ht="67.5">
      <c r="A42" s="55" t="s">
        <v>17</v>
      </c>
      <c r="B42" s="99" t="s">
        <v>23</v>
      </c>
      <c r="C42" s="100"/>
      <c r="D42" s="101"/>
      <c r="E42" s="41">
        <v>1106.4</v>
      </c>
      <c r="F42" s="41">
        <v>1106.4</v>
      </c>
      <c r="G42" s="41">
        <v>876.2</v>
      </c>
      <c r="H42" s="50">
        <f t="shared" si="1"/>
        <v>79.1937816341287</v>
      </c>
      <c r="I42" s="51">
        <f t="shared" si="4"/>
        <v>79.1937816341287</v>
      </c>
      <c r="J42" s="66" t="s">
        <v>141</v>
      </c>
    </row>
    <row r="43" spans="1:10" ht="26.25" customHeight="1" hidden="1">
      <c r="A43" s="2" t="s">
        <v>64</v>
      </c>
      <c r="B43" s="90" t="s">
        <v>65</v>
      </c>
      <c r="C43" s="91"/>
      <c r="D43" s="92"/>
      <c r="E43" s="42">
        <v>324</v>
      </c>
      <c r="F43" s="42">
        <v>324</v>
      </c>
      <c r="G43" s="42">
        <v>270</v>
      </c>
      <c r="H43" s="48">
        <f t="shared" si="1"/>
        <v>83.33333333333334</v>
      </c>
      <c r="I43" s="49">
        <f t="shared" si="4"/>
        <v>83.33333333333334</v>
      </c>
      <c r="J43" s="30"/>
    </row>
    <row r="44" spans="1:10" ht="26.25" customHeight="1" hidden="1">
      <c r="A44" s="2" t="s">
        <v>100</v>
      </c>
      <c r="B44" s="90" t="s">
        <v>101</v>
      </c>
      <c r="C44" s="91"/>
      <c r="D44" s="92"/>
      <c r="E44" s="42">
        <v>0</v>
      </c>
      <c r="F44" s="42">
        <v>0</v>
      </c>
      <c r="G44" s="42">
        <v>2.3</v>
      </c>
      <c r="H44" s="48" t="e">
        <f t="shared" si="1"/>
        <v>#DIV/0!</v>
      </c>
      <c r="I44" s="49" t="e">
        <f t="shared" si="4"/>
        <v>#DIV/0!</v>
      </c>
      <c r="J44" s="30"/>
    </row>
    <row r="45" spans="1:10" ht="17.25" customHeight="1" hidden="1">
      <c r="A45" s="2" t="s">
        <v>66</v>
      </c>
      <c r="B45" s="90" t="s">
        <v>67</v>
      </c>
      <c r="C45" s="91"/>
      <c r="D45" s="92"/>
      <c r="E45" s="42">
        <v>388.8</v>
      </c>
      <c r="F45" s="42">
        <v>388.8</v>
      </c>
      <c r="G45" s="42">
        <v>39.6</v>
      </c>
      <c r="H45" s="48">
        <f t="shared" si="1"/>
        <v>10.185185185185185</v>
      </c>
      <c r="I45" s="49">
        <f t="shared" si="4"/>
        <v>10.185185185185185</v>
      </c>
      <c r="J45" s="30"/>
    </row>
    <row r="46" spans="1:10" ht="17.25" customHeight="1" hidden="1">
      <c r="A46" s="2" t="s">
        <v>68</v>
      </c>
      <c r="B46" s="90" t="s">
        <v>69</v>
      </c>
      <c r="C46" s="91"/>
      <c r="D46" s="92"/>
      <c r="E46" s="42">
        <v>1328.4</v>
      </c>
      <c r="F46" s="42">
        <v>1328.4</v>
      </c>
      <c r="G46" s="42">
        <v>1116.2</v>
      </c>
      <c r="H46" s="48">
        <f t="shared" si="1"/>
        <v>84.02589581451369</v>
      </c>
      <c r="I46" s="49">
        <f t="shared" si="4"/>
        <v>84.02589581451369</v>
      </c>
      <c r="J46" s="30"/>
    </row>
    <row r="47" spans="1:10" ht="26.25" customHeight="1">
      <c r="A47" s="29" t="s">
        <v>38</v>
      </c>
      <c r="B47" s="93" t="s">
        <v>56</v>
      </c>
      <c r="C47" s="94"/>
      <c r="D47" s="95"/>
      <c r="E47" s="41">
        <f>E49+E48</f>
        <v>507.9</v>
      </c>
      <c r="F47" s="41">
        <f>F49+F48</f>
        <v>8457.9</v>
      </c>
      <c r="G47" s="41">
        <f>G49+G48</f>
        <v>8750.599999999999</v>
      </c>
      <c r="H47" s="50" t="s">
        <v>133</v>
      </c>
      <c r="I47" s="51">
        <f t="shared" si="4"/>
        <v>103.46066990624149</v>
      </c>
      <c r="J47" s="35"/>
    </row>
    <row r="48" spans="1:10" ht="39.75" customHeight="1">
      <c r="A48" s="1" t="s">
        <v>62</v>
      </c>
      <c r="B48" s="83" t="s">
        <v>63</v>
      </c>
      <c r="C48" s="67"/>
      <c r="D48" s="89"/>
      <c r="E48" s="43">
        <v>327.9</v>
      </c>
      <c r="F48" s="43">
        <v>327.9</v>
      </c>
      <c r="G48" s="43">
        <v>205.8</v>
      </c>
      <c r="H48" s="53">
        <f t="shared" si="1"/>
        <v>62.76303751143642</v>
      </c>
      <c r="I48" s="54">
        <f aca="true" t="shared" si="5" ref="I48:I56">G48/F48*100</f>
        <v>62.76303751143642</v>
      </c>
      <c r="J48" s="65" t="s">
        <v>123</v>
      </c>
    </row>
    <row r="49" spans="1:10" ht="39" customHeight="1">
      <c r="A49" s="1" t="s">
        <v>57</v>
      </c>
      <c r="B49" s="83" t="s">
        <v>58</v>
      </c>
      <c r="C49" s="67"/>
      <c r="D49" s="89"/>
      <c r="E49" s="43">
        <v>180</v>
      </c>
      <c r="F49" s="43">
        <v>8130</v>
      </c>
      <c r="G49" s="43">
        <v>8544.8</v>
      </c>
      <c r="H49" s="53" t="s">
        <v>124</v>
      </c>
      <c r="I49" s="54">
        <f t="shared" si="5"/>
        <v>105.1020910209102</v>
      </c>
      <c r="J49" s="65" t="s">
        <v>142</v>
      </c>
    </row>
    <row r="50" spans="1:10" ht="24.75" customHeight="1">
      <c r="A50" s="29" t="s">
        <v>35</v>
      </c>
      <c r="B50" s="86" t="s">
        <v>24</v>
      </c>
      <c r="C50" s="87"/>
      <c r="D50" s="88"/>
      <c r="E50" s="47">
        <f>E51+E52+E53+E54</f>
        <v>31100</v>
      </c>
      <c r="F50" s="47">
        <f>F51+F52+F53+F54</f>
        <v>43888</v>
      </c>
      <c r="G50" s="47">
        <f>G51+G52+G53+G54</f>
        <v>42598.299999999996</v>
      </c>
      <c r="H50" s="23">
        <f t="shared" si="1"/>
        <v>136.97202572347265</v>
      </c>
      <c r="I50" s="19">
        <f t="shared" si="5"/>
        <v>97.06138352169157</v>
      </c>
      <c r="J50" s="35"/>
    </row>
    <row r="51" spans="1:10" ht="66" customHeight="1">
      <c r="A51" s="1" t="s">
        <v>59</v>
      </c>
      <c r="B51" s="83" t="s">
        <v>48</v>
      </c>
      <c r="C51" s="67"/>
      <c r="D51" s="89"/>
      <c r="E51" s="43">
        <v>25000</v>
      </c>
      <c r="F51" s="43">
        <v>38788</v>
      </c>
      <c r="G51" s="42">
        <v>37355.6</v>
      </c>
      <c r="H51" s="53">
        <f t="shared" si="1"/>
        <v>149.4224</v>
      </c>
      <c r="I51" s="54">
        <f t="shared" si="5"/>
        <v>96.30710529029597</v>
      </c>
      <c r="J51" s="65" t="s">
        <v>125</v>
      </c>
    </row>
    <row r="52" spans="1:10" ht="38.25" customHeight="1">
      <c r="A52" s="1" t="s">
        <v>39</v>
      </c>
      <c r="B52" s="83" t="s">
        <v>36</v>
      </c>
      <c r="C52" s="67"/>
      <c r="D52" s="89"/>
      <c r="E52" s="42">
        <v>2000</v>
      </c>
      <c r="F52" s="42">
        <v>1800</v>
      </c>
      <c r="G52" s="42">
        <v>1871.2</v>
      </c>
      <c r="H52" s="53">
        <f>G52/E52*100</f>
        <v>93.56</v>
      </c>
      <c r="I52" s="54">
        <f t="shared" si="5"/>
        <v>103.95555555555556</v>
      </c>
      <c r="J52" s="65" t="s">
        <v>126</v>
      </c>
    </row>
    <row r="53" spans="1:10" ht="48.75" customHeight="1">
      <c r="A53" s="1" t="s">
        <v>40</v>
      </c>
      <c r="B53" s="83" t="s">
        <v>52</v>
      </c>
      <c r="C53" s="67"/>
      <c r="D53" s="89"/>
      <c r="E53" s="42">
        <v>4000</v>
      </c>
      <c r="F53" s="42">
        <v>2700</v>
      </c>
      <c r="G53" s="42">
        <v>2741.6</v>
      </c>
      <c r="H53" s="53">
        <f t="shared" si="1"/>
        <v>68.54</v>
      </c>
      <c r="I53" s="54">
        <f t="shared" si="5"/>
        <v>101.54074074074073</v>
      </c>
      <c r="J53" s="65" t="s">
        <v>136</v>
      </c>
    </row>
    <row r="54" spans="1:10" ht="65.25" customHeight="1">
      <c r="A54" s="1" t="s">
        <v>94</v>
      </c>
      <c r="B54" s="83" t="s">
        <v>95</v>
      </c>
      <c r="C54" s="67"/>
      <c r="D54" s="89"/>
      <c r="E54" s="42">
        <v>100</v>
      </c>
      <c r="F54" s="42">
        <v>600</v>
      </c>
      <c r="G54" s="42">
        <v>629.9</v>
      </c>
      <c r="H54" s="53" t="s">
        <v>115</v>
      </c>
      <c r="I54" s="54">
        <f t="shared" si="5"/>
        <v>104.98333333333333</v>
      </c>
      <c r="J54" s="65" t="s">
        <v>118</v>
      </c>
    </row>
    <row r="55" spans="1:10" ht="18" customHeight="1">
      <c r="A55" s="29" t="s">
        <v>16</v>
      </c>
      <c r="B55" s="86" t="s">
        <v>18</v>
      </c>
      <c r="C55" s="87"/>
      <c r="D55" s="88"/>
      <c r="E55" s="37">
        <v>4815.3</v>
      </c>
      <c r="F55" s="37">
        <v>7880.3</v>
      </c>
      <c r="G55" s="37">
        <v>9146.6</v>
      </c>
      <c r="H55" s="23" t="s">
        <v>127</v>
      </c>
      <c r="I55" s="19">
        <f t="shared" si="5"/>
        <v>116.0691851833052</v>
      </c>
      <c r="J55" s="27"/>
    </row>
    <row r="56" spans="1:10" ht="67.5" customHeight="1">
      <c r="A56" s="58" t="s">
        <v>37</v>
      </c>
      <c r="B56" s="77" t="s">
        <v>8</v>
      </c>
      <c r="C56" s="78"/>
      <c r="D56" s="79"/>
      <c r="E56" s="42">
        <v>2643</v>
      </c>
      <c r="F56" s="42">
        <v>12143</v>
      </c>
      <c r="G56" s="42">
        <v>12767.1</v>
      </c>
      <c r="H56" s="53" t="s">
        <v>128</v>
      </c>
      <c r="I56" s="54">
        <f t="shared" si="5"/>
        <v>105.1395865930989</v>
      </c>
      <c r="J56" s="63" t="s">
        <v>114</v>
      </c>
    </row>
    <row r="57" spans="1:10" ht="16.5" customHeight="1">
      <c r="A57" s="6"/>
      <c r="B57" s="80" t="s">
        <v>77</v>
      </c>
      <c r="C57" s="81"/>
      <c r="D57" s="82"/>
      <c r="E57" s="37">
        <f>E35+E11</f>
        <v>649217</v>
      </c>
      <c r="F57" s="37">
        <f>F35+F11</f>
        <v>715212</v>
      </c>
      <c r="G57" s="41">
        <f>G35+G11</f>
        <v>738901.3999999999</v>
      </c>
      <c r="H57" s="23">
        <f aca="true" t="shared" si="6" ref="H57:H64">G57/E57*100</f>
        <v>113.81424084705112</v>
      </c>
      <c r="I57" s="19">
        <f aca="true" t="shared" si="7" ref="I57:I63">G57/F57*100</f>
        <v>103.31222071218042</v>
      </c>
      <c r="J57" s="25"/>
    </row>
    <row r="58" spans="1:11" ht="25.5" customHeight="1">
      <c r="A58" s="1" t="s">
        <v>53</v>
      </c>
      <c r="B58" s="70" t="s">
        <v>42</v>
      </c>
      <c r="C58" s="70"/>
      <c r="D58" s="70"/>
      <c r="E58" s="37">
        <f>E59</f>
        <v>853401.1000000001</v>
      </c>
      <c r="F58" s="37">
        <f>F59+F63</f>
        <v>1164079</v>
      </c>
      <c r="G58" s="37">
        <f>G59+G63</f>
        <v>1156754.7</v>
      </c>
      <c r="H58" s="23">
        <f t="shared" si="6"/>
        <v>135.5464271138155</v>
      </c>
      <c r="I58" s="19">
        <f t="shared" si="7"/>
        <v>99.37080730775143</v>
      </c>
      <c r="J58" s="27" t="s">
        <v>109</v>
      </c>
      <c r="K58" s="12"/>
    </row>
    <row r="59" spans="1:11" ht="27" customHeight="1">
      <c r="A59" s="1" t="s">
        <v>41</v>
      </c>
      <c r="B59" s="70" t="s">
        <v>54</v>
      </c>
      <c r="C59" s="70"/>
      <c r="D59" s="70"/>
      <c r="E59" s="41">
        <f>E60+E61+E62</f>
        <v>853401.1000000001</v>
      </c>
      <c r="F59" s="41">
        <f>F60+F61+F62</f>
        <v>1173176.6</v>
      </c>
      <c r="G59" s="41">
        <f>G60+G61+G62</f>
        <v>1166722.9</v>
      </c>
      <c r="H59" s="23">
        <f t="shared" si="6"/>
        <v>136.71448279126895</v>
      </c>
      <c r="I59" s="19">
        <f t="shared" si="7"/>
        <v>99.44989526725983</v>
      </c>
      <c r="J59" s="27" t="s">
        <v>109</v>
      </c>
      <c r="K59" s="13"/>
    </row>
    <row r="60" spans="1:11" ht="27" customHeight="1">
      <c r="A60" s="1" t="s">
        <v>97</v>
      </c>
      <c r="B60" s="83" t="s">
        <v>78</v>
      </c>
      <c r="C60" s="84"/>
      <c r="D60" s="85"/>
      <c r="E60" s="42">
        <v>14498.8</v>
      </c>
      <c r="F60" s="42">
        <v>58072.5</v>
      </c>
      <c r="G60" s="42">
        <v>58072.5</v>
      </c>
      <c r="H60" s="24">
        <f t="shared" si="6"/>
        <v>400.5331475708335</v>
      </c>
      <c r="I60" s="20">
        <f t="shared" si="7"/>
        <v>100</v>
      </c>
      <c r="J60" s="27" t="s">
        <v>109</v>
      </c>
      <c r="K60" s="13"/>
    </row>
    <row r="61" spans="1:11" ht="25.5" customHeight="1">
      <c r="A61" s="1" t="s">
        <v>91</v>
      </c>
      <c r="B61" s="83" t="s">
        <v>90</v>
      </c>
      <c r="C61" s="84"/>
      <c r="D61" s="85"/>
      <c r="E61" s="43">
        <v>334882.9</v>
      </c>
      <c r="F61" s="43">
        <v>593007.2</v>
      </c>
      <c r="G61" s="43">
        <v>590343.2</v>
      </c>
      <c r="H61" s="24" t="s">
        <v>132</v>
      </c>
      <c r="I61" s="20">
        <f t="shared" si="7"/>
        <v>99.55076430775208</v>
      </c>
      <c r="J61" s="27" t="s">
        <v>109</v>
      </c>
      <c r="K61" s="14"/>
    </row>
    <row r="62" spans="1:11" ht="28.5" customHeight="1">
      <c r="A62" s="1" t="s">
        <v>96</v>
      </c>
      <c r="B62" s="74" t="s">
        <v>60</v>
      </c>
      <c r="C62" s="75"/>
      <c r="D62" s="76"/>
      <c r="E62" s="43">
        <v>504019.4</v>
      </c>
      <c r="F62" s="43">
        <v>522096.9</v>
      </c>
      <c r="G62" s="43">
        <v>518307.2</v>
      </c>
      <c r="H62" s="24">
        <f t="shared" si="6"/>
        <v>102.83477183616345</v>
      </c>
      <c r="I62" s="20">
        <f t="shared" si="7"/>
        <v>99.27413857465922</v>
      </c>
      <c r="J62" s="27" t="s">
        <v>109</v>
      </c>
      <c r="K62" s="14"/>
    </row>
    <row r="63" spans="1:10" ht="53.25" customHeight="1">
      <c r="A63" s="1" t="s">
        <v>102</v>
      </c>
      <c r="B63" s="67" t="s">
        <v>103</v>
      </c>
      <c r="C63" s="68"/>
      <c r="D63" s="69"/>
      <c r="E63" s="42">
        <v>0</v>
      </c>
      <c r="F63" s="42">
        <v>-9097.6</v>
      </c>
      <c r="G63" s="43">
        <v>-9968.2</v>
      </c>
      <c r="H63" s="24">
        <v>0</v>
      </c>
      <c r="I63" s="20">
        <f t="shared" si="7"/>
        <v>109.56955680619065</v>
      </c>
      <c r="J63" s="27" t="s">
        <v>109</v>
      </c>
    </row>
    <row r="64" spans="1:11" ht="12.75" customHeight="1">
      <c r="A64" s="71" t="s">
        <v>89</v>
      </c>
      <c r="B64" s="72"/>
      <c r="C64" s="72"/>
      <c r="D64" s="73"/>
      <c r="E64" s="37">
        <f>E58+E57</f>
        <v>1502618.1</v>
      </c>
      <c r="F64" s="37">
        <f>F58+F57</f>
        <v>1879291</v>
      </c>
      <c r="G64" s="41">
        <f>G58+G57</f>
        <v>1895656.0999999999</v>
      </c>
      <c r="H64" s="23">
        <f t="shared" si="6"/>
        <v>126.15687911652333</v>
      </c>
      <c r="I64" s="19">
        <f>G64/F64*100</f>
        <v>100.8708124500144</v>
      </c>
      <c r="J64" s="27"/>
      <c r="K64" s="12"/>
    </row>
    <row r="66" spans="7:8" ht="12.75">
      <c r="G66" s="21"/>
      <c r="H66" s="21"/>
    </row>
  </sheetData>
  <sheetProtection/>
  <mergeCells count="59">
    <mergeCell ref="B9:D9"/>
    <mergeCell ref="B10:D10"/>
    <mergeCell ref="A8:F8"/>
    <mergeCell ref="B11:D11"/>
    <mergeCell ref="B12:D12"/>
    <mergeCell ref="A5:J5"/>
    <mergeCell ref="A6:J6"/>
    <mergeCell ref="B13:D13"/>
    <mergeCell ref="B14:D14"/>
    <mergeCell ref="B15:D15"/>
    <mergeCell ref="B16:D16"/>
    <mergeCell ref="B17:D17"/>
    <mergeCell ref="B18:D18"/>
    <mergeCell ref="B19:D19"/>
    <mergeCell ref="B21:D21"/>
    <mergeCell ref="B22:D22"/>
    <mergeCell ref="B23:D23"/>
    <mergeCell ref="B24:D24"/>
    <mergeCell ref="B25:D25"/>
    <mergeCell ref="B20:D20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2:D42"/>
    <mergeCell ref="B40:D40"/>
    <mergeCell ref="B43:D43"/>
    <mergeCell ref="B45:D45"/>
    <mergeCell ref="B46:D46"/>
    <mergeCell ref="B47:D47"/>
    <mergeCell ref="B48:D48"/>
    <mergeCell ref="B49:D49"/>
    <mergeCell ref="B44:D44"/>
    <mergeCell ref="B50:D50"/>
    <mergeCell ref="B51:D51"/>
    <mergeCell ref="B52:D52"/>
    <mergeCell ref="B53:D53"/>
    <mergeCell ref="B54:D54"/>
    <mergeCell ref="B55:D55"/>
    <mergeCell ref="B63:D63"/>
    <mergeCell ref="B58:D58"/>
    <mergeCell ref="A64:D64"/>
    <mergeCell ref="B62:D62"/>
    <mergeCell ref="B56:D56"/>
    <mergeCell ref="B57:D57"/>
    <mergeCell ref="B59:D59"/>
    <mergeCell ref="B60:D60"/>
    <mergeCell ref="B61:D61"/>
  </mergeCells>
  <printOptions horizontalCentered="1"/>
  <pageMargins left="0.1968503937007874" right="0" top="0" bottom="0" header="0.31496062992125984" footer="0.31496062992125984"/>
  <pageSetup fitToHeight="0" horizontalDpi="600" verticalDpi="600" orientation="landscape" paperSize="9" scale="7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User</cp:lastModifiedBy>
  <cp:lastPrinted>2019-03-20T07:36:38Z</cp:lastPrinted>
  <dcterms:created xsi:type="dcterms:W3CDTF">2002-11-03T23:52:07Z</dcterms:created>
  <dcterms:modified xsi:type="dcterms:W3CDTF">2020-04-13T02:02:43Z</dcterms:modified>
  <cp:category/>
  <cp:version/>
  <cp:contentType/>
  <cp:contentStatus/>
</cp:coreProperties>
</file>