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fin\личные папки\БЮДЖЕТ\Исполнение бюджета\ИСПОЛНЕНИЕ БЮДЖЕТА 2017г\Исполнение 2017 год\Материалы к бюджету (исполнение)\"/>
    </mc:Choice>
  </mc:AlternateContent>
  <bookViews>
    <workbookView xWindow="120" yWindow="15" windowWidth="11805" windowHeight="6825" tabRatio="649"/>
  </bookViews>
  <sheets>
    <sheet name="раздел 2" sheetId="1" r:id="rId1"/>
  </sheets>
  <calcPr calcId="152511" fullPrecision="0"/>
</workbook>
</file>

<file path=xl/calcChain.xml><?xml version="1.0" encoding="utf-8"?>
<calcChain xmlns="http://schemas.openxmlformats.org/spreadsheetml/2006/main">
  <c r="AA21" i="1" l="1"/>
  <c r="AA22" i="1" s="1"/>
  <c r="X21" i="1"/>
  <c r="X22" i="1" s="1"/>
  <c r="W21" i="1"/>
  <c r="W22" i="1" s="1"/>
  <c r="W20" i="1"/>
  <c r="S21" i="1"/>
  <c r="S22" i="1" s="1"/>
  <c r="Q22" i="1"/>
  <c r="R22" i="1"/>
  <c r="T22" i="1"/>
  <c r="U22" i="1"/>
  <c r="V22" i="1"/>
  <c r="Y22" i="1"/>
  <c r="AC22" i="1"/>
  <c r="P22" i="1"/>
  <c r="J22" i="1"/>
  <c r="K22" i="1"/>
  <c r="L22" i="1"/>
  <c r="M22" i="1"/>
  <c r="N22" i="1"/>
  <c r="O22" i="1"/>
  <c r="I22" i="1"/>
  <c r="O21" i="1"/>
  <c r="Q20" i="1"/>
  <c r="J20" i="1"/>
  <c r="K20" i="1"/>
  <c r="L20" i="1"/>
  <c r="M20" i="1"/>
  <c r="N20" i="1"/>
  <c r="O20" i="1"/>
  <c r="P20" i="1"/>
  <c r="R20" i="1"/>
  <c r="T20" i="1"/>
  <c r="U20" i="1"/>
  <c r="V20" i="1"/>
  <c r="Y20" i="1"/>
  <c r="AA20" i="1"/>
  <c r="I20" i="1"/>
  <c r="AC19" i="1"/>
  <c r="AA19" i="1"/>
  <c r="X19" i="1"/>
  <c r="X20" i="1" s="1"/>
  <c r="W19" i="1"/>
  <c r="S19" i="1"/>
  <c r="Z19" i="1" s="1"/>
  <c r="O19" i="1"/>
  <c r="AB19" i="1" l="1"/>
  <c r="AB20" i="1" s="1"/>
  <c r="Z21" i="1"/>
  <c r="Z20" i="1"/>
  <c r="S20" i="1"/>
  <c r="S17" i="1"/>
  <c r="Z17" i="1" s="1"/>
  <c r="W11" i="1"/>
  <c r="AC17" i="1"/>
  <c r="AC18" i="1" s="1"/>
  <c r="AA17" i="1"/>
  <c r="X17" i="1"/>
  <c r="W17" i="1"/>
  <c r="W18" i="1" s="1"/>
  <c r="J18" i="1"/>
  <c r="K18" i="1"/>
  <c r="L18" i="1"/>
  <c r="M18" i="1"/>
  <c r="N18" i="1"/>
  <c r="P18" i="1"/>
  <c r="Q18" i="1"/>
  <c r="R18" i="1"/>
  <c r="T18" i="1"/>
  <c r="U18" i="1"/>
  <c r="V18" i="1"/>
  <c r="X18" i="1"/>
  <c r="Y18" i="1"/>
  <c r="AA18" i="1"/>
  <c r="I18" i="1"/>
  <c r="O17" i="1"/>
  <c r="O18" i="1" s="1"/>
  <c r="W9" i="1"/>
  <c r="X15" i="1"/>
  <c r="X13" i="1"/>
  <c r="X11" i="1"/>
  <c r="Z15" i="1"/>
  <c r="AB17" i="1" l="1"/>
  <c r="AB18" i="1" s="1"/>
  <c r="Z22" i="1"/>
  <c r="AB21" i="1"/>
  <c r="AB22" i="1" s="1"/>
  <c r="S18" i="1"/>
  <c r="Z18" i="1"/>
  <c r="AC15" i="1"/>
  <c r="AC16" i="1" s="1"/>
  <c r="X16" i="1"/>
  <c r="W15" i="1"/>
  <c r="W16" i="1" s="1"/>
  <c r="S15" i="1"/>
  <c r="S16" i="1" s="1"/>
  <c r="J16" i="1"/>
  <c r="K16" i="1"/>
  <c r="L16" i="1"/>
  <c r="M16" i="1"/>
  <c r="N16" i="1"/>
  <c r="P16" i="1"/>
  <c r="Q16" i="1"/>
  <c r="R16" i="1"/>
  <c r="T16" i="1"/>
  <c r="U16" i="1"/>
  <c r="V16" i="1"/>
  <c r="Y16" i="1"/>
  <c r="Z16" i="1"/>
  <c r="AA16" i="1"/>
  <c r="I16" i="1"/>
  <c r="O15" i="1"/>
  <c r="O16" i="1" s="1"/>
  <c r="AB15" i="1" l="1"/>
  <c r="AB16" i="1" s="1"/>
  <c r="J14" i="1"/>
  <c r="K14" i="1"/>
  <c r="L14" i="1"/>
  <c r="M14" i="1"/>
  <c r="N14" i="1"/>
  <c r="P14" i="1"/>
  <c r="Q14" i="1"/>
  <c r="R14" i="1"/>
  <c r="T14" i="1"/>
  <c r="U14" i="1"/>
  <c r="V14" i="1"/>
  <c r="Y14" i="1"/>
  <c r="I14" i="1"/>
  <c r="AC13" i="1"/>
  <c r="AC14" i="1" s="1"/>
  <c r="AA13" i="1"/>
  <c r="AA14" i="1" s="1"/>
  <c r="Z13" i="1"/>
  <c r="Z14" i="1" s="1"/>
  <c r="X14" i="1"/>
  <c r="W13" i="1"/>
  <c r="W14" i="1" s="1"/>
  <c r="S13" i="1"/>
  <c r="S14" i="1" s="1"/>
  <c r="O13" i="1"/>
  <c r="O14" i="1" s="1"/>
  <c r="AC11" i="1"/>
  <c r="AA11" i="1"/>
  <c r="AA12" i="1" s="1"/>
  <c r="Z11" i="1"/>
  <c r="Z12" i="1" s="1"/>
  <c r="X12" i="1"/>
  <c r="W12" i="1"/>
  <c r="S11" i="1"/>
  <c r="S12" i="1" s="1"/>
  <c r="Q12" i="1"/>
  <c r="R12" i="1"/>
  <c r="T12" i="1"/>
  <c r="U12" i="1"/>
  <c r="V12" i="1"/>
  <c r="Y12" i="1"/>
  <c r="AC12" i="1"/>
  <c r="J12" i="1"/>
  <c r="K12" i="1"/>
  <c r="L12" i="1"/>
  <c r="M12" i="1"/>
  <c r="N12" i="1"/>
  <c r="P12" i="1"/>
  <c r="I12" i="1"/>
  <c r="O11" i="1"/>
  <c r="O12" i="1" s="1"/>
  <c r="AB11" i="1" l="1"/>
  <c r="AB12" i="1" s="1"/>
  <c r="AB13" i="1"/>
  <c r="AB14" i="1" s="1"/>
  <c r="J10" i="1" l="1"/>
  <c r="K10" i="1"/>
  <c r="K23" i="1" s="1"/>
  <c r="L10" i="1"/>
  <c r="L23" i="1" s="1"/>
  <c r="M10" i="1"/>
  <c r="M23" i="1" s="1"/>
  <c r="N10" i="1"/>
  <c r="N23" i="1" s="1"/>
  <c r="P10" i="1"/>
  <c r="P23" i="1" s="1"/>
  <c r="R10" i="1"/>
  <c r="R23" i="1" s="1"/>
  <c r="T10" i="1"/>
  <c r="T23" i="1" s="1"/>
  <c r="U10" i="1"/>
  <c r="U23" i="1" s="1"/>
  <c r="V10" i="1"/>
  <c r="V23" i="1" s="1"/>
  <c r="Y10" i="1"/>
  <c r="Y23" i="1" s="1"/>
  <c r="AA10" i="1"/>
  <c r="AA23" i="1" s="1"/>
  <c r="I10" i="1"/>
  <c r="I23" i="1" s="1"/>
  <c r="X9" i="1" l="1"/>
  <c r="X10" i="1" s="1"/>
  <c r="X23" i="1" s="1"/>
  <c r="W10" i="1" l="1"/>
  <c r="W23" i="1" s="1"/>
  <c r="AC9" i="1" l="1"/>
  <c r="AC10" i="1" s="1"/>
  <c r="AC23" i="1" s="1"/>
  <c r="O9" i="1"/>
  <c r="O10" i="1" s="1"/>
  <c r="O23" i="1" s="1"/>
  <c r="S9" i="1"/>
  <c r="S10" i="1" s="1"/>
  <c r="S23" i="1" s="1"/>
  <c r="Q10" i="1"/>
  <c r="Q23" i="1" s="1"/>
  <c r="Z9" i="1"/>
  <c r="Z10" i="1" s="1"/>
  <c r="Z23" i="1" s="1"/>
  <c r="AB9" i="1" l="1"/>
  <c r="AB10" i="1" s="1"/>
  <c r="AB23" i="1" s="1"/>
</calcChain>
</file>

<file path=xl/sharedStrings.xml><?xml version="1.0" encoding="utf-8"?>
<sst xmlns="http://schemas.openxmlformats.org/spreadsheetml/2006/main" count="79" uniqueCount="45">
  <si>
    <t>№ п/п</t>
  </si>
  <si>
    <t>Сумма кредита</t>
  </si>
  <si>
    <t>Основной долг</t>
  </si>
  <si>
    <t>Пени, штрафы</t>
  </si>
  <si>
    <t>Итого</t>
  </si>
  <si>
    <t>Проценты</t>
  </si>
  <si>
    <t>ВСЕГО</t>
  </si>
  <si>
    <t>1.</t>
  </si>
  <si>
    <t>Дата и номер кредит-ного договора</t>
  </si>
  <si>
    <t>Сведения о кредиторе (наименова-ние, место-нахождение)</t>
  </si>
  <si>
    <t>Процент-ная ставка по кредиту</t>
  </si>
  <si>
    <t>Отметки об исполнении обя-зательств</t>
  </si>
  <si>
    <t>2.</t>
  </si>
  <si>
    <t>3.</t>
  </si>
  <si>
    <t>финансирование дефицита  местного  бюджета</t>
  </si>
  <si>
    <t>Муниципальный контракт от 20.10.2015 № 2015.390413</t>
  </si>
  <si>
    <t>Публичное акционерное общество РОСБАНК</t>
  </si>
  <si>
    <t>Основание для заключения договора или соглашения</t>
  </si>
  <si>
    <t>Муниципальный контракт</t>
  </si>
  <si>
    <t>Цель привлечения кредита</t>
  </si>
  <si>
    <t>Дата получения кредита</t>
  </si>
  <si>
    <t>Дата погашения кредита</t>
  </si>
  <si>
    <t>в том числе просроченный</t>
  </si>
  <si>
    <t>в том числе просроченный долг</t>
  </si>
  <si>
    <t>Итого:</t>
  </si>
  <si>
    <t>Публичное акционерное общество Сбербанк</t>
  </si>
  <si>
    <t>Муниципальный контракт от 30.08.2016 №Ф.2016. 237025</t>
  </si>
  <si>
    <t>Муниципальный контракт от 30.08.2016 №Ф.2016. 237307</t>
  </si>
  <si>
    <t>Муниципальный контракт от 30.08.2016 №Ф.2016. 237227</t>
  </si>
  <si>
    <t>Остаток долгового обязательства на 01.01.2017 года</t>
  </si>
  <si>
    <t>4.</t>
  </si>
  <si>
    <t>Сумма привлеченных кредитов в 2017году</t>
  </si>
  <si>
    <t>Дата регист-рации долга в долговой книге</t>
  </si>
  <si>
    <t>Муниципальный контракт от 12.09.2017 №Ф.2017. 395353</t>
  </si>
  <si>
    <t>Муниципальный контракт от 12.09.2017 №Ф.2017. 395385</t>
  </si>
  <si>
    <t>Начислено на "1" января  2018г.</t>
  </si>
  <si>
    <t>Погашено на "1" января  2018г.</t>
  </si>
  <si>
    <t>Остаток долга на "1" января   2018г.</t>
  </si>
  <si>
    <t>5.</t>
  </si>
  <si>
    <t>6.</t>
  </si>
  <si>
    <t>7.</t>
  </si>
  <si>
    <t>Муниципальный контракт от 24.11.2017 №Ф.2017. 498245</t>
  </si>
  <si>
    <t>ОТЧЕТ</t>
  </si>
  <si>
    <t xml:space="preserve">о предоставлении и погашении кредитов от кредитных организаций Администрацией г. Белогорск </t>
  </si>
  <si>
    <t>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</si>
</sst>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6"/>
      <name val="Arial Cyr"/>
      <family val="2"/>
      <charset val="204"/>
    </font>
    <font>
      <sz val="20"/>
      <name val="Arial Cyr"/>
      <family val="2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14" fontId="8" fillId="0" borderId="3" xfId="0" applyNumberFormat="1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left" wrapText="1"/>
    </xf>
    <xf numFmtId="2" fontId="10" fillId="0" borderId="1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164" fontId="8" fillId="0" borderId="2" xfId="1" applyFont="1" applyBorder="1" applyAlignment="1">
      <alignment horizontal="center" vertical="center" wrapText="1"/>
    </xf>
    <xf numFmtId="164" fontId="8" fillId="0" borderId="4" xfId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5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41"/>
  <sheetViews>
    <sheetView tabSelected="1" zoomScale="78" zoomScaleNormal="78" workbookViewId="0">
      <selection activeCell="AC21" sqref="AC21"/>
    </sheetView>
  </sheetViews>
  <sheetFormatPr defaultRowHeight="12.75" x14ac:dyDescent="0.2"/>
  <cols>
    <col min="1" max="1" width="7.7109375" style="1" customWidth="1"/>
    <col min="2" max="2" width="11.85546875" style="1" customWidth="1"/>
    <col min="3" max="3" width="8.7109375" style="1" customWidth="1"/>
    <col min="4" max="4" width="9" style="1" customWidth="1"/>
    <col min="5" max="5" width="12.5703125" style="1" customWidth="1"/>
    <col min="6" max="6" width="7.7109375" style="1" customWidth="1"/>
    <col min="7" max="7" width="10.140625" style="1" customWidth="1"/>
    <col min="8" max="8" width="9.7109375" style="1" customWidth="1"/>
    <col min="9" max="9" width="14.28515625" style="1" customWidth="1"/>
    <col min="10" max="10" width="8.85546875" style="1" customWidth="1"/>
    <col min="11" max="11" width="14.42578125" style="1" customWidth="1"/>
    <col min="12" max="12" width="9.140625" style="1" customWidth="1"/>
    <col min="13" max="13" width="10.28515625" style="1" customWidth="1"/>
    <col min="14" max="14" width="6.140625" style="1" customWidth="1"/>
    <col min="15" max="15" width="13.85546875" style="1" customWidth="1"/>
    <col min="16" max="16" width="13.7109375" style="1" customWidth="1"/>
    <col min="17" max="17" width="13" style="1" customWidth="1"/>
    <col min="18" max="18" width="10" style="1" customWidth="1"/>
    <col min="19" max="19" width="12.7109375" style="1" customWidth="1"/>
    <col min="20" max="20" width="13.42578125" style="1" customWidth="1"/>
    <col min="21" max="21" width="13.140625" style="1" customWidth="1"/>
    <col min="22" max="22" width="8.28515625" style="1" customWidth="1"/>
    <col min="23" max="23" width="14" style="1" customWidth="1"/>
    <col min="24" max="24" width="14.28515625" style="1" customWidth="1"/>
    <col min="25" max="25" width="9.85546875" style="1" customWidth="1"/>
    <col min="26" max="26" width="13.42578125" style="1" customWidth="1"/>
    <col min="27" max="27" width="8.140625" style="1" customWidth="1"/>
    <col min="28" max="28" width="14" style="1" customWidth="1"/>
    <col min="29" max="29" width="13.140625" style="1" customWidth="1"/>
    <col min="30" max="16384" width="9.140625" style="1"/>
  </cols>
  <sheetData>
    <row r="2" spans="1:43" ht="20.25" x14ac:dyDescent="0.3">
      <c r="A2" s="41" t="s">
        <v>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43" ht="20.25" x14ac:dyDescent="0.3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43" ht="27.75" customHeight="1" x14ac:dyDescent="0.3">
      <c r="A4" s="49" t="s">
        <v>44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</row>
    <row r="5" spans="1:43" ht="25.5" x14ac:dyDescent="0.35">
      <c r="A5" s="9"/>
      <c r="B5" s="9"/>
      <c r="C5" s="9"/>
      <c r="D5" s="9"/>
      <c r="E5" s="9"/>
      <c r="F5" s="9"/>
      <c r="G5" s="9"/>
      <c r="H5" s="15"/>
      <c r="I5" s="9"/>
      <c r="J5" s="9"/>
      <c r="K5" s="9"/>
      <c r="L5" s="9"/>
      <c r="M5" s="15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5"/>
      <c r="Z5" s="9"/>
      <c r="AA5" s="9"/>
      <c r="AB5" s="9"/>
      <c r="AC5" s="9"/>
    </row>
    <row r="6" spans="1:43" ht="32.25" customHeight="1" x14ac:dyDescent="0.2">
      <c r="A6" s="47" t="s">
        <v>0</v>
      </c>
      <c r="B6" s="42" t="s">
        <v>32</v>
      </c>
      <c r="C6" s="42" t="s">
        <v>17</v>
      </c>
      <c r="D6" s="42" t="s">
        <v>8</v>
      </c>
      <c r="E6" s="45" t="s">
        <v>9</v>
      </c>
      <c r="F6" s="42" t="s">
        <v>19</v>
      </c>
      <c r="G6" s="42" t="s">
        <v>20</v>
      </c>
      <c r="H6" s="42" t="s">
        <v>21</v>
      </c>
      <c r="I6" s="42" t="s">
        <v>1</v>
      </c>
      <c r="J6" s="42" t="s">
        <v>10</v>
      </c>
      <c r="K6" s="44" t="s">
        <v>29</v>
      </c>
      <c r="L6" s="44"/>
      <c r="M6" s="44"/>
      <c r="N6" s="44"/>
      <c r="O6" s="44"/>
      <c r="P6" s="42" t="s">
        <v>31</v>
      </c>
      <c r="Q6" s="44" t="s">
        <v>35</v>
      </c>
      <c r="R6" s="44"/>
      <c r="S6" s="44"/>
      <c r="T6" s="44" t="s">
        <v>36</v>
      </c>
      <c r="U6" s="44"/>
      <c r="V6" s="44"/>
      <c r="W6" s="44"/>
      <c r="X6" s="44" t="s">
        <v>37</v>
      </c>
      <c r="Y6" s="44"/>
      <c r="Z6" s="44"/>
      <c r="AA6" s="44"/>
      <c r="AB6" s="44"/>
      <c r="AC6" s="53" t="s">
        <v>11</v>
      </c>
      <c r="AD6" s="2"/>
    </row>
    <row r="7" spans="1:43" ht="144" customHeight="1" x14ac:dyDescent="0.2">
      <c r="A7" s="48"/>
      <c r="B7" s="43"/>
      <c r="C7" s="43"/>
      <c r="D7" s="43"/>
      <c r="E7" s="46"/>
      <c r="F7" s="43"/>
      <c r="G7" s="43"/>
      <c r="H7" s="43"/>
      <c r="I7" s="43"/>
      <c r="J7" s="43"/>
      <c r="K7" s="16" t="s">
        <v>2</v>
      </c>
      <c r="L7" s="16" t="s">
        <v>22</v>
      </c>
      <c r="M7" s="16" t="s">
        <v>5</v>
      </c>
      <c r="N7" s="16" t="s">
        <v>3</v>
      </c>
      <c r="O7" s="16" t="s">
        <v>4</v>
      </c>
      <c r="P7" s="43"/>
      <c r="Q7" s="16" t="s">
        <v>5</v>
      </c>
      <c r="R7" s="16" t="s">
        <v>3</v>
      </c>
      <c r="S7" s="16" t="s">
        <v>4</v>
      </c>
      <c r="T7" s="16" t="s">
        <v>2</v>
      </c>
      <c r="U7" s="16" t="s">
        <v>5</v>
      </c>
      <c r="V7" s="16" t="s">
        <v>3</v>
      </c>
      <c r="W7" s="16" t="s">
        <v>4</v>
      </c>
      <c r="X7" s="16" t="s">
        <v>2</v>
      </c>
      <c r="Y7" s="16" t="s">
        <v>23</v>
      </c>
      <c r="Z7" s="16" t="s">
        <v>5</v>
      </c>
      <c r="AA7" s="16" t="s">
        <v>3</v>
      </c>
      <c r="AB7" s="16" t="s">
        <v>4</v>
      </c>
      <c r="AC7" s="53"/>
      <c r="AD7" s="2"/>
    </row>
    <row r="8" spans="1:43" s="4" customFormat="1" ht="15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17">
        <v>25</v>
      </c>
      <c r="Z8" s="17">
        <v>26</v>
      </c>
      <c r="AA8" s="17">
        <v>27</v>
      </c>
      <c r="AB8" s="17">
        <v>28</v>
      </c>
      <c r="AC8" s="17">
        <v>29</v>
      </c>
      <c r="AD8" s="3"/>
    </row>
    <row r="9" spans="1:43" ht="99" customHeight="1" x14ac:dyDescent="0.25">
      <c r="A9" s="18" t="s">
        <v>7</v>
      </c>
      <c r="B9" s="19">
        <v>42325</v>
      </c>
      <c r="C9" s="20" t="s">
        <v>18</v>
      </c>
      <c r="D9" s="20" t="s">
        <v>15</v>
      </c>
      <c r="E9" s="20" t="s">
        <v>16</v>
      </c>
      <c r="F9" s="20" t="s">
        <v>14</v>
      </c>
      <c r="G9" s="21">
        <v>42324</v>
      </c>
      <c r="H9" s="21">
        <v>43054</v>
      </c>
      <c r="I9" s="24">
        <v>70000000</v>
      </c>
      <c r="J9" s="25">
        <v>13.81</v>
      </c>
      <c r="K9" s="24">
        <v>70000000</v>
      </c>
      <c r="L9" s="24">
        <v>0</v>
      </c>
      <c r="M9" s="24">
        <v>0</v>
      </c>
      <c r="N9" s="24">
        <v>0</v>
      </c>
      <c r="O9" s="24">
        <f>K9+L9+N9</f>
        <v>70000000</v>
      </c>
      <c r="P9" s="24">
        <v>0</v>
      </c>
      <c r="Q9" s="25">
        <v>4657564.38</v>
      </c>
      <c r="R9" s="25">
        <v>0</v>
      </c>
      <c r="S9" s="25">
        <f t="shared" ref="S9" si="0">Q9+R9</f>
        <v>4657564.38</v>
      </c>
      <c r="T9" s="25">
        <v>70000000</v>
      </c>
      <c r="U9" s="25">
        <v>4657564.38</v>
      </c>
      <c r="V9" s="25">
        <v>0</v>
      </c>
      <c r="W9" s="25">
        <f>T9+U9+V9</f>
        <v>74657564.379999995</v>
      </c>
      <c r="X9" s="25">
        <f>K9-T9</f>
        <v>0</v>
      </c>
      <c r="Y9" s="25">
        <v>0</v>
      </c>
      <c r="Z9" s="25">
        <f>Q9-U9</f>
        <v>0</v>
      </c>
      <c r="AA9" s="25">
        <v>0</v>
      </c>
      <c r="AB9" s="25">
        <f t="shared" ref="AB9:AB11" si="1">X9+Z9</f>
        <v>0</v>
      </c>
      <c r="AC9" s="25">
        <f>T9</f>
        <v>70000000</v>
      </c>
      <c r="AD9" s="2"/>
    </row>
    <row r="10" spans="1:43" ht="33" customHeight="1" x14ac:dyDescent="0.25">
      <c r="A10" s="22" t="s">
        <v>24</v>
      </c>
      <c r="B10" s="19"/>
      <c r="C10" s="20"/>
      <c r="D10" s="20"/>
      <c r="E10" s="20"/>
      <c r="F10" s="20"/>
      <c r="G10" s="21"/>
      <c r="H10" s="21"/>
      <c r="I10" s="26">
        <f t="shared" ref="I10:AC10" si="2">I9</f>
        <v>70000000</v>
      </c>
      <c r="J10" s="26">
        <f t="shared" si="2"/>
        <v>13.81</v>
      </c>
      <c r="K10" s="26">
        <f t="shared" si="2"/>
        <v>70000000</v>
      </c>
      <c r="L10" s="26">
        <f t="shared" si="2"/>
        <v>0</v>
      </c>
      <c r="M10" s="26">
        <f t="shared" si="2"/>
        <v>0</v>
      </c>
      <c r="N10" s="26">
        <f t="shared" si="2"/>
        <v>0</v>
      </c>
      <c r="O10" s="26">
        <f t="shared" si="2"/>
        <v>70000000</v>
      </c>
      <c r="P10" s="26">
        <f t="shared" si="2"/>
        <v>0</v>
      </c>
      <c r="Q10" s="26">
        <f t="shared" si="2"/>
        <v>4657564.38</v>
      </c>
      <c r="R10" s="26">
        <f t="shared" si="2"/>
        <v>0</v>
      </c>
      <c r="S10" s="26">
        <f t="shared" si="2"/>
        <v>4657564.38</v>
      </c>
      <c r="T10" s="26">
        <f t="shared" si="2"/>
        <v>70000000</v>
      </c>
      <c r="U10" s="26">
        <f t="shared" si="2"/>
        <v>4657564.38</v>
      </c>
      <c r="V10" s="26">
        <f t="shared" si="2"/>
        <v>0</v>
      </c>
      <c r="W10" s="26">
        <f t="shared" si="2"/>
        <v>74657564.379999995</v>
      </c>
      <c r="X10" s="26">
        <f t="shared" si="2"/>
        <v>0</v>
      </c>
      <c r="Y10" s="26">
        <f t="shared" si="2"/>
        <v>0</v>
      </c>
      <c r="Z10" s="26">
        <f t="shared" si="2"/>
        <v>0</v>
      </c>
      <c r="AA10" s="26">
        <f t="shared" si="2"/>
        <v>0</v>
      </c>
      <c r="AB10" s="26">
        <f t="shared" si="2"/>
        <v>0</v>
      </c>
      <c r="AC10" s="26">
        <f t="shared" si="2"/>
        <v>70000000</v>
      </c>
      <c r="AD10" s="2"/>
    </row>
    <row r="11" spans="1:43" ht="87" customHeight="1" x14ac:dyDescent="0.25">
      <c r="A11" s="18" t="s">
        <v>12</v>
      </c>
      <c r="B11" s="27">
        <v>42625</v>
      </c>
      <c r="C11" s="20" t="s">
        <v>18</v>
      </c>
      <c r="D11" s="20" t="s">
        <v>26</v>
      </c>
      <c r="E11" s="20" t="s">
        <v>25</v>
      </c>
      <c r="F11" s="20" t="s">
        <v>14</v>
      </c>
      <c r="G11" s="21">
        <v>42625</v>
      </c>
      <c r="H11" s="21">
        <v>43355</v>
      </c>
      <c r="I11" s="24">
        <v>50000000</v>
      </c>
      <c r="J11" s="24">
        <v>12.33</v>
      </c>
      <c r="K11" s="24">
        <v>50000000</v>
      </c>
      <c r="L11" s="24">
        <v>0</v>
      </c>
      <c r="M11" s="24">
        <v>0</v>
      </c>
      <c r="N11" s="24">
        <v>0</v>
      </c>
      <c r="O11" s="24">
        <f>K11+L11+N11</f>
        <v>50000000</v>
      </c>
      <c r="P11" s="24">
        <v>0</v>
      </c>
      <c r="Q11" s="25">
        <v>6154190.1500000004</v>
      </c>
      <c r="R11" s="25">
        <v>0</v>
      </c>
      <c r="S11" s="25">
        <f>Q11+R11</f>
        <v>6154190.1500000004</v>
      </c>
      <c r="T11" s="25">
        <v>13000000</v>
      </c>
      <c r="U11" s="25">
        <v>6154190.1500000004</v>
      </c>
      <c r="V11" s="25">
        <v>0</v>
      </c>
      <c r="W11" s="25">
        <f>T11+U11+V11</f>
        <v>19154190.149999999</v>
      </c>
      <c r="X11" s="25">
        <f>K11-T11</f>
        <v>37000000</v>
      </c>
      <c r="Y11" s="25">
        <v>0</v>
      </c>
      <c r="Z11" s="24">
        <f>Q11-U11</f>
        <v>0</v>
      </c>
      <c r="AA11" s="24">
        <f>R11-V11</f>
        <v>0</v>
      </c>
      <c r="AB11" s="25">
        <f t="shared" si="1"/>
        <v>37000000</v>
      </c>
      <c r="AC11" s="24">
        <f>T11</f>
        <v>13000000</v>
      </c>
      <c r="AD11" s="2"/>
    </row>
    <row r="12" spans="1:43" ht="33" customHeight="1" x14ac:dyDescent="0.25">
      <c r="A12" s="22" t="s">
        <v>24</v>
      </c>
      <c r="B12" s="27"/>
      <c r="C12" s="20"/>
      <c r="D12" s="20"/>
      <c r="E12" s="20"/>
      <c r="F12" s="20"/>
      <c r="G12" s="21"/>
      <c r="H12" s="21"/>
      <c r="I12" s="26">
        <f>I11</f>
        <v>50000000</v>
      </c>
      <c r="J12" s="26">
        <f t="shared" ref="J12:P12" si="3">J11</f>
        <v>12.33</v>
      </c>
      <c r="K12" s="26">
        <f t="shared" si="3"/>
        <v>50000000</v>
      </c>
      <c r="L12" s="26">
        <f t="shared" si="3"/>
        <v>0</v>
      </c>
      <c r="M12" s="26">
        <f t="shared" si="3"/>
        <v>0</v>
      </c>
      <c r="N12" s="26">
        <f t="shared" si="3"/>
        <v>0</v>
      </c>
      <c r="O12" s="26">
        <f t="shared" si="3"/>
        <v>50000000</v>
      </c>
      <c r="P12" s="26">
        <f t="shared" si="3"/>
        <v>0</v>
      </c>
      <c r="Q12" s="28">
        <f t="shared" ref="Q12" si="4">Q11</f>
        <v>6154190.1500000004</v>
      </c>
      <c r="R12" s="26">
        <f t="shared" ref="R12" si="5">R11</f>
        <v>0</v>
      </c>
      <c r="S12" s="26">
        <f t="shared" ref="S12" si="6">S11</f>
        <v>6154190.1500000004</v>
      </c>
      <c r="T12" s="26">
        <f t="shared" ref="T12" si="7">T11</f>
        <v>13000000</v>
      </c>
      <c r="U12" s="26">
        <f t="shared" ref="U12" si="8">U11</f>
        <v>6154190.1500000004</v>
      </c>
      <c r="V12" s="26">
        <f t="shared" ref="V12" si="9">V11</f>
        <v>0</v>
      </c>
      <c r="W12" s="26">
        <f t="shared" ref="W12" si="10">W11</f>
        <v>19154190.149999999</v>
      </c>
      <c r="X12" s="26">
        <f t="shared" ref="X12" si="11">X11</f>
        <v>37000000</v>
      </c>
      <c r="Y12" s="26">
        <f t="shared" ref="Y12" si="12">Y11</f>
        <v>0</v>
      </c>
      <c r="Z12" s="26">
        <f t="shared" ref="Z12" si="13">Z11</f>
        <v>0</v>
      </c>
      <c r="AA12" s="26">
        <f t="shared" ref="AA12" si="14">AA11</f>
        <v>0</v>
      </c>
      <c r="AB12" s="26">
        <f t="shared" ref="AB12" si="15">AB11</f>
        <v>37000000</v>
      </c>
      <c r="AC12" s="26">
        <f t="shared" ref="AC12" si="16">AC11</f>
        <v>13000000</v>
      </c>
      <c r="AD12" s="2"/>
    </row>
    <row r="13" spans="1:43" ht="98.25" customHeight="1" x14ac:dyDescent="0.25">
      <c r="A13" s="18" t="s">
        <v>13</v>
      </c>
      <c r="B13" s="27">
        <v>42625</v>
      </c>
      <c r="C13" s="20" t="s">
        <v>18</v>
      </c>
      <c r="D13" s="20" t="s">
        <v>27</v>
      </c>
      <c r="E13" s="20" t="s">
        <v>25</v>
      </c>
      <c r="F13" s="20" t="s">
        <v>14</v>
      </c>
      <c r="G13" s="21">
        <v>42625</v>
      </c>
      <c r="H13" s="21">
        <v>43355</v>
      </c>
      <c r="I13" s="24">
        <v>40000000</v>
      </c>
      <c r="J13" s="24">
        <v>12.33</v>
      </c>
      <c r="K13" s="24">
        <v>40000000</v>
      </c>
      <c r="L13" s="24">
        <v>0</v>
      </c>
      <c r="M13" s="24">
        <v>0</v>
      </c>
      <c r="N13" s="24">
        <v>0</v>
      </c>
      <c r="O13" s="24">
        <f>K13+L13+N13</f>
        <v>40000000</v>
      </c>
      <c r="P13" s="24">
        <v>0</v>
      </c>
      <c r="Q13" s="25">
        <v>4931999.9800000004</v>
      </c>
      <c r="R13" s="24">
        <v>0</v>
      </c>
      <c r="S13" s="24">
        <f>Q13+R13</f>
        <v>4931999.9800000004</v>
      </c>
      <c r="T13" s="24">
        <v>0</v>
      </c>
      <c r="U13" s="24">
        <v>4931999.9800000004</v>
      </c>
      <c r="V13" s="24">
        <v>0</v>
      </c>
      <c r="W13" s="24">
        <f>T13+U13+V13</f>
        <v>4931999.9800000004</v>
      </c>
      <c r="X13" s="24">
        <f>K13-T13</f>
        <v>40000000</v>
      </c>
      <c r="Y13" s="24">
        <v>0</v>
      </c>
      <c r="Z13" s="24">
        <f>Q13-U13</f>
        <v>0</v>
      </c>
      <c r="AA13" s="24">
        <f>R13-V13</f>
        <v>0</v>
      </c>
      <c r="AB13" s="25">
        <f t="shared" ref="AB13" si="17">X13+Z13</f>
        <v>40000000</v>
      </c>
      <c r="AC13" s="24">
        <f>T13</f>
        <v>0</v>
      </c>
      <c r="AD13" s="2"/>
    </row>
    <row r="14" spans="1:43" ht="33" customHeight="1" x14ac:dyDescent="0.25">
      <c r="A14" s="22" t="s">
        <v>24</v>
      </c>
      <c r="B14" s="27"/>
      <c r="C14" s="20"/>
      <c r="D14" s="20"/>
      <c r="E14" s="20"/>
      <c r="F14" s="20"/>
      <c r="G14" s="21"/>
      <c r="H14" s="21"/>
      <c r="I14" s="26">
        <f>I13</f>
        <v>40000000</v>
      </c>
      <c r="J14" s="26">
        <f t="shared" ref="J14:AC14" si="18">J13</f>
        <v>12.33</v>
      </c>
      <c r="K14" s="26">
        <f t="shared" si="18"/>
        <v>40000000</v>
      </c>
      <c r="L14" s="26">
        <f t="shared" si="18"/>
        <v>0</v>
      </c>
      <c r="M14" s="26">
        <f t="shared" si="18"/>
        <v>0</v>
      </c>
      <c r="N14" s="26">
        <f t="shared" si="18"/>
        <v>0</v>
      </c>
      <c r="O14" s="26">
        <f t="shared" si="18"/>
        <v>40000000</v>
      </c>
      <c r="P14" s="26">
        <f t="shared" si="18"/>
        <v>0</v>
      </c>
      <c r="Q14" s="28">
        <f t="shared" si="18"/>
        <v>4931999.9800000004</v>
      </c>
      <c r="R14" s="26">
        <f t="shared" si="18"/>
        <v>0</v>
      </c>
      <c r="S14" s="26">
        <f t="shared" si="18"/>
        <v>4931999.9800000004</v>
      </c>
      <c r="T14" s="26">
        <f t="shared" si="18"/>
        <v>0</v>
      </c>
      <c r="U14" s="26">
        <f t="shared" si="18"/>
        <v>4931999.9800000004</v>
      </c>
      <c r="V14" s="26">
        <f t="shared" si="18"/>
        <v>0</v>
      </c>
      <c r="W14" s="26">
        <f t="shared" si="18"/>
        <v>4931999.9800000004</v>
      </c>
      <c r="X14" s="26">
        <f t="shared" si="18"/>
        <v>40000000</v>
      </c>
      <c r="Y14" s="26">
        <f t="shared" si="18"/>
        <v>0</v>
      </c>
      <c r="Z14" s="26">
        <f t="shared" si="18"/>
        <v>0</v>
      </c>
      <c r="AA14" s="26">
        <f t="shared" si="18"/>
        <v>0</v>
      </c>
      <c r="AB14" s="26">
        <f t="shared" si="18"/>
        <v>40000000</v>
      </c>
      <c r="AC14" s="26">
        <f t="shared" si="18"/>
        <v>0</v>
      </c>
      <c r="AD14" s="2"/>
    </row>
    <row r="15" spans="1:43" ht="93.75" customHeight="1" x14ac:dyDescent="0.25">
      <c r="A15" s="18" t="s">
        <v>30</v>
      </c>
      <c r="B15" s="27">
        <v>42655</v>
      </c>
      <c r="C15" s="20" t="s">
        <v>18</v>
      </c>
      <c r="D15" s="20" t="s">
        <v>28</v>
      </c>
      <c r="E15" s="20" t="s">
        <v>25</v>
      </c>
      <c r="F15" s="20" t="s">
        <v>14</v>
      </c>
      <c r="G15" s="21">
        <v>42655</v>
      </c>
      <c r="H15" s="21">
        <v>43385</v>
      </c>
      <c r="I15" s="24">
        <v>50000000</v>
      </c>
      <c r="J15" s="24">
        <v>12.33</v>
      </c>
      <c r="K15" s="24">
        <v>50000000</v>
      </c>
      <c r="L15" s="24">
        <v>0</v>
      </c>
      <c r="M15" s="24">
        <v>0</v>
      </c>
      <c r="N15" s="24">
        <v>0</v>
      </c>
      <c r="O15" s="24">
        <f>K15+L15+N15</f>
        <v>50000000</v>
      </c>
      <c r="P15" s="24">
        <v>0</v>
      </c>
      <c r="Q15" s="25">
        <v>6165000.0099999998</v>
      </c>
      <c r="R15" s="24">
        <v>0</v>
      </c>
      <c r="S15" s="24">
        <f>Q15+R15</f>
        <v>6165000.0099999998</v>
      </c>
      <c r="T15" s="24">
        <v>0</v>
      </c>
      <c r="U15" s="24">
        <v>6165000.0099999998</v>
      </c>
      <c r="V15" s="24">
        <v>0</v>
      </c>
      <c r="W15" s="24">
        <f>T15+U15+V15</f>
        <v>6165000.0099999998</v>
      </c>
      <c r="X15" s="24">
        <f>K15-T15</f>
        <v>50000000</v>
      </c>
      <c r="Y15" s="24">
        <v>0</v>
      </c>
      <c r="Z15" s="24">
        <f>Q15-U15</f>
        <v>0</v>
      </c>
      <c r="AA15" s="24">
        <v>0</v>
      </c>
      <c r="AB15" s="24">
        <f>X15+Y15+Z15+AA15</f>
        <v>50000000</v>
      </c>
      <c r="AC15" s="24">
        <f>T15</f>
        <v>0</v>
      </c>
      <c r="AD15" s="2"/>
    </row>
    <row r="16" spans="1:43" ht="51" customHeight="1" x14ac:dyDescent="0.25">
      <c r="A16" s="22" t="s">
        <v>24</v>
      </c>
      <c r="B16" s="27"/>
      <c r="C16" s="20"/>
      <c r="D16" s="20"/>
      <c r="E16" s="20"/>
      <c r="F16" s="20"/>
      <c r="G16" s="21"/>
      <c r="H16" s="21"/>
      <c r="I16" s="26">
        <f>I15</f>
        <v>50000000</v>
      </c>
      <c r="J16" s="26">
        <f t="shared" ref="J16:AC16" si="19">J15</f>
        <v>12.33</v>
      </c>
      <c r="K16" s="26">
        <f t="shared" si="19"/>
        <v>50000000</v>
      </c>
      <c r="L16" s="26">
        <f t="shared" si="19"/>
        <v>0</v>
      </c>
      <c r="M16" s="26">
        <f t="shared" si="19"/>
        <v>0</v>
      </c>
      <c r="N16" s="26">
        <f t="shared" si="19"/>
        <v>0</v>
      </c>
      <c r="O16" s="26">
        <f t="shared" si="19"/>
        <v>50000000</v>
      </c>
      <c r="P16" s="26">
        <f t="shared" si="19"/>
        <v>0</v>
      </c>
      <c r="Q16" s="28">
        <f t="shared" si="19"/>
        <v>6165000.0099999998</v>
      </c>
      <c r="R16" s="26">
        <f t="shared" si="19"/>
        <v>0</v>
      </c>
      <c r="S16" s="26">
        <f t="shared" si="19"/>
        <v>6165000.0099999998</v>
      </c>
      <c r="T16" s="26">
        <f t="shared" si="19"/>
        <v>0</v>
      </c>
      <c r="U16" s="26">
        <f t="shared" si="19"/>
        <v>6165000.0099999998</v>
      </c>
      <c r="V16" s="26">
        <f t="shared" si="19"/>
        <v>0</v>
      </c>
      <c r="W16" s="26">
        <f t="shared" si="19"/>
        <v>6165000.0099999998</v>
      </c>
      <c r="X16" s="26">
        <f t="shared" si="19"/>
        <v>50000000</v>
      </c>
      <c r="Y16" s="26">
        <f t="shared" si="19"/>
        <v>0</v>
      </c>
      <c r="Z16" s="26">
        <f t="shared" si="19"/>
        <v>0</v>
      </c>
      <c r="AA16" s="26">
        <f t="shared" si="19"/>
        <v>0</v>
      </c>
      <c r="AB16" s="26">
        <f t="shared" si="19"/>
        <v>50000000</v>
      </c>
      <c r="AC16" s="26">
        <f t="shared" si="19"/>
        <v>0</v>
      </c>
      <c r="AD16" s="2"/>
    </row>
    <row r="17" spans="1:30" ht="117" customHeight="1" x14ac:dyDescent="0.25">
      <c r="A17" s="29" t="s">
        <v>38</v>
      </c>
      <c r="B17" s="27">
        <v>42996</v>
      </c>
      <c r="C17" s="20" t="s">
        <v>18</v>
      </c>
      <c r="D17" s="20" t="s">
        <v>33</v>
      </c>
      <c r="E17" s="20" t="s">
        <v>25</v>
      </c>
      <c r="F17" s="20" t="s">
        <v>14</v>
      </c>
      <c r="G17" s="21">
        <v>42996</v>
      </c>
      <c r="H17" s="21">
        <v>43725</v>
      </c>
      <c r="I17" s="24">
        <v>40000000</v>
      </c>
      <c r="J17" s="24">
        <v>8.8000000000000007</v>
      </c>
      <c r="K17" s="24">
        <v>0</v>
      </c>
      <c r="L17" s="24">
        <v>0</v>
      </c>
      <c r="M17" s="24">
        <v>0</v>
      </c>
      <c r="N17" s="24">
        <v>0</v>
      </c>
      <c r="O17" s="24">
        <f>K17+L17+M17+N17</f>
        <v>0</v>
      </c>
      <c r="P17" s="24">
        <v>40000000</v>
      </c>
      <c r="Q17" s="25">
        <v>1002958.9</v>
      </c>
      <c r="R17" s="24">
        <v>0</v>
      </c>
      <c r="S17" s="24">
        <f>Q17+R17</f>
        <v>1002958.9</v>
      </c>
      <c r="T17" s="24">
        <v>0</v>
      </c>
      <c r="U17" s="24">
        <v>1002958.9</v>
      </c>
      <c r="V17" s="24">
        <v>0</v>
      </c>
      <c r="W17" s="24">
        <f>T17+U17+V17</f>
        <v>1002958.9</v>
      </c>
      <c r="X17" s="24">
        <f>P17-T17</f>
        <v>40000000</v>
      </c>
      <c r="Y17" s="24">
        <v>0</v>
      </c>
      <c r="Z17" s="24">
        <f>S17-U17</f>
        <v>0</v>
      </c>
      <c r="AA17" s="24">
        <f>R17-V17</f>
        <v>0</v>
      </c>
      <c r="AB17" s="24">
        <f>X17+Y17+Z17+AA17</f>
        <v>40000000</v>
      </c>
      <c r="AC17" s="24">
        <f>T17</f>
        <v>0</v>
      </c>
      <c r="AD17" s="2"/>
    </row>
    <row r="18" spans="1:30" ht="51" customHeight="1" x14ac:dyDescent="0.25">
      <c r="A18" s="22" t="s">
        <v>24</v>
      </c>
      <c r="B18" s="19"/>
      <c r="C18" s="20"/>
      <c r="D18" s="20"/>
      <c r="E18" s="20"/>
      <c r="F18" s="20"/>
      <c r="G18" s="21"/>
      <c r="H18" s="21"/>
      <c r="I18" s="26">
        <f>I17</f>
        <v>40000000</v>
      </c>
      <c r="J18" s="26">
        <f t="shared" ref="J18:AC18" si="20">J17</f>
        <v>8.8000000000000007</v>
      </c>
      <c r="K18" s="26">
        <f t="shared" si="20"/>
        <v>0</v>
      </c>
      <c r="L18" s="26">
        <f t="shared" si="20"/>
        <v>0</v>
      </c>
      <c r="M18" s="26">
        <f t="shared" si="20"/>
        <v>0</v>
      </c>
      <c r="N18" s="26">
        <f t="shared" si="20"/>
        <v>0</v>
      </c>
      <c r="O18" s="26">
        <f t="shared" si="20"/>
        <v>0</v>
      </c>
      <c r="P18" s="26">
        <f t="shared" si="20"/>
        <v>40000000</v>
      </c>
      <c r="Q18" s="26">
        <f t="shared" si="20"/>
        <v>1002958.9</v>
      </c>
      <c r="R18" s="26">
        <f t="shared" si="20"/>
        <v>0</v>
      </c>
      <c r="S18" s="26">
        <f t="shared" si="20"/>
        <v>1002958.9</v>
      </c>
      <c r="T18" s="26">
        <f t="shared" si="20"/>
        <v>0</v>
      </c>
      <c r="U18" s="26">
        <f t="shared" si="20"/>
        <v>1002958.9</v>
      </c>
      <c r="V18" s="26">
        <f t="shared" si="20"/>
        <v>0</v>
      </c>
      <c r="W18" s="26">
        <f t="shared" si="20"/>
        <v>1002958.9</v>
      </c>
      <c r="X18" s="26">
        <f t="shared" si="20"/>
        <v>40000000</v>
      </c>
      <c r="Y18" s="26">
        <f t="shared" si="20"/>
        <v>0</v>
      </c>
      <c r="Z18" s="26">
        <f t="shared" si="20"/>
        <v>0</v>
      </c>
      <c r="AA18" s="26">
        <f t="shared" si="20"/>
        <v>0</v>
      </c>
      <c r="AB18" s="26">
        <f t="shared" si="20"/>
        <v>40000000</v>
      </c>
      <c r="AC18" s="26">
        <f t="shared" si="20"/>
        <v>0</v>
      </c>
      <c r="AD18" s="2"/>
    </row>
    <row r="19" spans="1:30" ht="91.5" customHeight="1" x14ac:dyDescent="0.25">
      <c r="A19" s="29" t="s">
        <v>39</v>
      </c>
      <c r="B19" s="27">
        <v>42996</v>
      </c>
      <c r="C19" s="20" t="s">
        <v>18</v>
      </c>
      <c r="D19" s="20" t="s">
        <v>34</v>
      </c>
      <c r="E19" s="20" t="s">
        <v>25</v>
      </c>
      <c r="F19" s="20" t="s">
        <v>14</v>
      </c>
      <c r="G19" s="21">
        <v>43017</v>
      </c>
      <c r="H19" s="21">
        <v>43746</v>
      </c>
      <c r="I19" s="24">
        <v>30000000</v>
      </c>
      <c r="J19" s="24">
        <v>8.8000000000000007</v>
      </c>
      <c r="K19" s="24">
        <v>0</v>
      </c>
      <c r="L19" s="24">
        <v>0</v>
      </c>
      <c r="M19" s="24">
        <v>0</v>
      </c>
      <c r="N19" s="24">
        <v>0</v>
      </c>
      <c r="O19" s="24">
        <f>K19+L19+M19+N19</f>
        <v>0</v>
      </c>
      <c r="P19" s="24">
        <v>30000000</v>
      </c>
      <c r="Q19" s="25">
        <v>600328.77</v>
      </c>
      <c r="R19" s="24">
        <v>0</v>
      </c>
      <c r="S19" s="24">
        <f>Q19+R19</f>
        <v>600328.77</v>
      </c>
      <c r="T19" s="24">
        <v>0</v>
      </c>
      <c r="U19" s="24">
        <v>600328.77</v>
      </c>
      <c r="V19" s="24">
        <v>0</v>
      </c>
      <c r="W19" s="24">
        <f>T19+U19+V19</f>
        <v>600328.77</v>
      </c>
      <c r="X19" s="24">
        <f>P19-T19</f>
        <v>30000000</v>
      </c>
      <c r="Y19" s="24">
        <v>0</v>
      </c>
      <c r="Z19" s="24">
        <f>S19-U19</f>
        <v>0</v>
      </c>
      <c r="AA19" s="24">
        <f>R19-V19</f>
        <v>0</v>
      </c>
      <c r="AB19" s="24">
        <f>X19+Y19+Z19+AA19</f>
        <v>30000000</v>
      </c>
      <c r="AC19" s="24">
        <f>T19</f>
        <v>0</v>
      </c>
      <c r="AD19" s="2"/>
    </row>
    <row r="20" spans="1:30" ht="51" customHeight="1" x14ac:dyDescent="0.25">
      <c r="A20" s="22" t="s">
        <v>24</v>
      </c>
      <c r="B20" s="19"/>
      <c r="C20" s="20"/>
      <c r="D20" s="20"/>
      <c r="E20" s="20"/>
      <c r="F20" s="20"/>
      <c r="G20" s="21"/>
      <c r="H20" s="21"/>
      <c r="I20" s="26">
        <f>I19</f>
        <v>30000000</v>
      </c>
      <c r="J20" s="26">
        <f t="shared" ref="J20:AB20" si="21">J19</f>
        <v>8.8000000000000007</v>
      </c>
      <c r="K20" s="26">
        <f t="shared" si="21"/>
        <v>0</v>
      </c>
      <c r="L20" s="26">
        <f t="shared" si="21"/>
        <v>0</v>
      </c>
      <c r="M20" s="26">
        <f t="shared" si="21"/>
        <v>0</v>
      </c>
      <c r="N20" s="26">
        <f t="shared" si="21"/>
        <v>0</v>
      </c>
      <c r="O20" s="26">
        <f t="shared" si="21"/>
        <v>0</v>
      </c>
      <c r="P20" s="26">
        <f t="shared" si="21"/>
        <v>30000000</v>
      </c>
      <c r="Q20" s="26">
        <f t="shared" si="21"/>
        <v>600328.77</v>
      </c>
      <c r="R20" s="26">
        <f t="shared" si="21"/>
        <v>0</v>
      </c>
      <c r="S20" s="26">
        <f t="shared" si="21"/>
        <v>600328.77</v>
      </c>
      <c r="T20" s="26">
        <f t="shared" si="21"/>
        <v>0</v>
      </c>
      <c r="U20" s="26">
        <f t="shared" si="21"/>
        <v>600328.77</v>
      </c>
      <c r="V20" s="26">
        <f t="shared" si="21"/>
        <v>0</v>
      </c>
      <c r="W20" s="26">
        <f t="shared" si="21"/>
        <v>600328.77</v>
      </c>
      <c r="X20" s="26">
        <f t="shared" si="21"/>
        <v>30000000</v>
      </c>
      <c r="Y20" s="26">
        <f t="shared" si="21"/>
        <v>0</v>
      </c>
      <c r="Z20" s="26">
        <f t="shared" si="21"/>
        <v>0</v>
      </c>
      <c r="AA20" s="26">
        <f t="shared" si="21"/>
        <v>0</v>
      </c>
      <c r="AB20" s="26">
        <f t="shared" si="21"/>
        <v>30000000</v>
      </c>
      <c r="AC20" s="26">
        <v>0</v>
      </c>
      <c r="AD20" s="2"/>
    </row>
    <row r="21" spans="1:30" ht="93" customHeight="1" x14ac:dyDescent="0.25">
      <c r="A21" s="30" t="s">
        <v>40</v>
      </c>
      <c r="B21" s="27">
        <v>43080</v>
      </c>
      <c r="C21" s="20" t="s">
        <v>18</v>
      </c>
      <c r="D21" s="20" t="s">
        <v>41</v>
      </c>
      <c r="E21" s="20" t="s">
        <v>25</v>
      </c>
      <c r="F21" s="20" t="s">
        <v>14</v>
      </c>
      <c r="G21" s="21">
        <v>43080</v>
      </c>
      <c r="H21" s="21">
        <v>43809</v>
      </c>
      <c r="I21" s="24">
        <v>30000000</v>
      </c>
      <c r="J21" s="24">
        <v>8.2799999999999994</v>
      </c>
      <c r="K21" s="24">
        <v>0</v>
      </c>
      <c r="L21" s="24">
        <v>0</v>
      </c>
      <c r="M21" s="24">
        <v>0</v>
      </c>
      <c r="N21" s="24">
        <v>0</v>
      </c>
      <c r="O21" s="24">
        <f>K21+M21+N21</f>
        <v>0</v>
      </c>
      <c r="P21" s="24">
        <v>30000000</v>
      </c>
      <c r="Q21" s="25">
        <v>136109.59</v>
      </c>
      <c r="R21" s="24">
        <v>0</v>
      </c>
      <c r="S21" s="24">
        <f>Q21+R21</f>
        <v>136109.59</v>
      </c>
      <c r="T21" s="24">
        <v>0</v>
      </c>
      <c r="U21" s="24">
        <v>136109.59</v>
      </c>
      <c r="V21" s="24">
        <v>0</v>
      </c>
      <c r="W21" s="24">
        <f>T21+U21+V21</f>
        <v>136109.59</v>
      </c>
      <c r="X21" s="24">
        <f>P21-T21</f>
        <v>30000000</v>
      </c>
      <c r="Y21" s="24">
        <v>0</v>
      </c>
      <c r="Z21" s="24">
        <f>S21-U21</f>
        <v>0</v>
      </c>
      <c r="AA21" s="24">
        <f>T21-V21</f>
        <v>0</v>
      </c>
      <c r="AB21" s="24">
        <f>X21+Z21+AA21</f>
        <v>30000000</v>
      </c>
      <c r="AC21" s="24">
        <v>0</v>
      </c>
      <c r="AD21" s="2"/>
    </row>
    <row r="22" spans="1:30" ht="51" customHeight="1" x14ac:dyDescent="0.25">
      <c r="A22" s="22" t="s">
        <v>24</v>
      </c>
      <c r="B22" s="19"/>
      <c r="C22" s="20"/>
      <c r="D22" s="20"/>
      <c r="E22" s="20"/>
      <c r="F22" s="20"/>
      <c r="G22" s="21"/>
      <c r="H22" s="21"/>
      <c r="I22" s="26">
        <f>I21</f>
        <v>30000000</v>
      </c>
      <c r="J22" s="26">
        <f t="shared" ref="J22:P22" si="22">J21</f>
        <v>8.2799999999999994</v>
      </c>
      <c r="K22" s="26">
        <f t="shared" si="22"/>
        <v>0</v>
      </c>
      <c r="L22" s="26">
        <f t="shared" si="22"/>
        <v>0</v>
      </c>
      <c r="M22" s="26">
        <f t="shared" si="22"/>
        <v>0</v>
      </c>
      <c r="N22" s="26">
        <f t="shared" si="22"/>
        <v>0</v>
      </c>
      <c r="O22" s="26">
        <f t="shared" si="22"/>
        <v>0</v>
      </c>
      <c r="P22" s="26">
        <f t="shared" si="22"/>
        <v>30000000</v>
      </c>
      <c r="Q22" s="26">
        <f t="shared" ref="Q22" si="23">Q21</f>
        <v>136109.59</v>
      </c>
      <c r="R22" s="26">
        <f t="shared" ref="R22" si="24">R21</f>
        <v>0</v>
      </c>
      <c r="S22" s="26">
        <f t="shared" ref="S22" si="25">S21</f>
        <v>136109.59</v>
      </c>
      <c r="T22" s="26">
        <f t="shared" ref="T22" si="26">T21</f>
        <v>0</v>
      </c>
      <c r="U22" s="26">
        <f t="shared" ref="U22" si="27">U21</f>
        <v>136109.59</v>
      </c>
      <c r="V22" s="26">
        <f t="shared" ref="V22" si="28">V21</f>
        <v>0</v>
      </c>
      <c r="W22" s="26">
        <f t="shared" ref="W22" si="29">W21</f>
        <v>136109.59</v>
      </c>
      <c r="X22" s="26">
        <f t="shared" ref="X22" si="30">X21</f>
        <v>30000000</v>
      </c>
      <c r="Y22" s="26">
        <f t="shared" ref="Y22" si="31">Y21</f>
        <v>0</v>
      </c>
      <c r="Z22" s="26">
        <f t="shared" ref="Z22" si="32">Z21</f>
        <v>0</v>
      </c>
      <c r="AA22" s="26">
        <f t="shared" ref="AA22" si="33">AA21</f>
        <v>0</v>
      </c>
      <c r="AB22" s="26">
        <f t="shared" ref="AB22" si="34">AB21</f>
        <v>30000000</v>
      </c>
      <c r="AC22" s="26">
        <f t="shared" ref="AC22" si="35">AC21</f>
        <v>0</v>
      </c>
      <c r="AD22" s="2"/>
    </row>
    <row r="23" spans="1:30" ht="23.25" customHeight="1" x14ac:dyDescent="0.2">
      <c r="A23" s="51" t="s">
        <v>6</v>
      </c>
      <c r="B23" s="52"/>
      <c r="C23" s="23"/>
      <c r="D23" s="23"/>
      <c r="E23" s="23"/>
      <c r="F23" s="23"/>
      <c r="G23" s="23"/>
      <c r="H23" s="23"/>
      <c r="I23" s="26">
        <f>I10+I12+I14+I16+I18+I20+I22</f>
        <v>310000000</v>
      </c>
      <c r="J23" s="26"/>
      <c r="K23" s="26">
        <f t="shared" ref="K23:AC23" si="36">K10+K12+K14+K16+K18+K20+K22</f>
        <v>210000000</v>
      </c>
      <c r="L23" s="26">
        <f t="shared" si="36"/>
        <v>0</v>
      </c>
      <c r="M23" s="26">
        <f t="shared" si="36"/>
        <v>0</v>
      </c>
      <c r="N23" s="26">
        <f t="shared" si="36"/>
        <v>0</v>
      </c>
      <c r="O23" s="26">
        <f t="shared" si="36"/>
        <v>210000000</v>
      </c>
      <c r="P23" s="26">
        <f t="shared" si="36"/>
        <v>100000000</v>
      </c>
      <c r="Q23" s="26">
        <f t="shared" si="36"/>
        <v>23648151.780000001</v>
      </c>
      <c r="R23" s="26">
        <f t="shared" si="36"/>
        <v>0</v>
      </c>
      <c r="S23" s="26">
        <f t="shared" si="36"/>
        <v>23648151.780000001</v>
      </c>
      <c r="T23" s="26">
        <f t="shared" si="36"/>
        <v>83000000</v>
      </c>
      <c r="U23" s="26">
        <f t="shared" si="36"/>
        <v>23648151.780000001</v>
      </c>
      <c r="V23" s="26">
        <f t="shared" si="36"/>
        <v>0</v>
      </c>
      <c r="W23" s="26">
        <f t="shared" si="36"/>
        <v>106648151.78</v>
      </c>
      <c r="X23" s="26">
        <f t="shared" si="36"/>
        <v>227000000</v>
      </c>
      <c r="Y23" s="26">
        <f t="shared" si="36"/>
        <v>0</v>
      </c>
      <c r="Z23" s="26">
        <f t="shared" si="36"/>
        <v>0</v>
      </c>
      <c r="AA23" s="26">
        <f t="shared" si="36"/>
        <v>0</v>
      </c>
      <c r="AB23" s="26">
        <f t="shared" si="36"/>
        <v>227000000</v>
      </c>
      <c r="AC23" s="26">
        <f t="shared" si="36"/>
        <v>83000000</v>
      </c>
      <c r="AD23" s="2"/>
    </row>
    <row r="24" spans="1:30" ht="23.25" customHeight="1" x14ac:dyDescent="0.2">
      <c r="A24" s="32"/>
      <c r="B24" s="32"/>
      <c r="C24" s="33"/>
      <c r="D24" s="33"/>
      <c r="E24" s="33"/>
      <c r="F24" s="33"/>
      <c r="G24" s="33"/>
      <c r="H24" s="33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2"/>
    </row>
    <row r="25" spans="1:30" ht="30" customHeight="1" x14ac:dyDescent="0.2">
      <c r="A25" s="32"/>
      <c r="B25" s="32"/>
      <c r="C25" s="33"/>
      <c r="D25" s="33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2"/>
    </row>
    <row r="26" spans="1:30" ht="42" customHeight="1" x14ac:dyDescent="0.3">
      <c r="A26" s="35"/>
      <c r="B26" s="35"/>
      <c r="C26" s="35"/>
      <c r="D26" s="35"/>
      <c r="E26" s="35"/>
      <c r="F26" s="35"/>
      <c r="G26" s="36"/>
      <c r="H26" s="36"/>
      <c r="I26" s="36"/>
      <c r="J26" s="36"/>
      <c r="K26" s="35"/>
      <c r="L26" s="35"/>
      <c r="M26" s="35"/>
      <c r="N26" s="35"/>
      <c r="O26" s="13"/>
      <c r="P26" s="13"/>
      <c r="Q26" s="35"/>
      <c r="R26" s="36"/>
      <c r="S26" s="36"/>
    </row>
    <row r="27" spans="1:30" ht="33" customHeight="1" x14ac:dyDescent="0.3">
      <c r="A27" s="13"/>
      <c r="B27" s="13"/>
      <c r="C27" s="13"/>
      <c r="D27" s="13"/>
      <c r="E27" s="13"/>
      <c r="F27" s="13"/>
      <c r="G27" s="14"/>
      <c r="H27" s="14"/>
      <c r="I27" s="14"/>
      <c r="J27" s="14"/>
      <c r="K27" s="13"/>
      <c r="L27" s="13"/>
      <c r="M27" s="13"/>
      <c r="N27" s="13"/>
      <c r="O27" s="13"/>
      <c r="P27" s="13"/>
      <c r="Q27" s="13"/>
    </row>
    <row r="28" spans="1:30" ht="20.25" customHeight="1" x14ac:dyDescent="0.3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11"/>
      <c r="L28" s="10"/>
      <c r="M28" s="14"/>
      <c r="N28" s="10"/>
      <c r="O28" s="13"/>
      <c r="P28" s="13"/>
      <c r="Q28" s="35"/>
      <c r="R28" s="36"/>
      <c r="S28" s="36"/>
    </row>
    <row r="29" spans="1:30" ht="20.25" x14ac:dyDescent="0.3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40"/>
    </row>
    <row r="30" spans="1:30" ht="20.25" customHeight="1" x14ac:dyDescent="0.3">
      <c r="A30" s="7"/>
      <c r="B30" s="7"/>
      <c r="C30" s="8"/>
      <c r="D30" s="8"/>
      <c r="Q30" s="35"/>
      <c r="R30" s="36"/>
      <c r="S30" s="36"/>
    </row>
    <row r="31" spans="1:30" ht="16.5" customHeight="1" x14ac:dyDescent="0.3">
      <c r="A31" s="37"/>
      <c r="B31" s="37"/>
      <c r="C31" s="5"/>
      <c r="D31" s="5"/>
    </row>
    <row r="32" spans="1:30" ht="15.75" x14ac:dyDescent="0.25">
      <c r="B32" s="39"/>
      <c r="C32" s="39"/>
      <c r="D32" s="39"/>
    </row>
    <row r="33" spans="2:4" ht="15.75" x14ac:dyDescent="0.25">
      <c r="B33" s="8"/>
      <c r="C33" s="8"/>
      <c r="D33" s="8"/>
    </row>
    <row r="35" spans="2:4" ht="15.75" x14ac:dyDescent="0.25">
      <c r="B35" s="39"/>
      <c r="C35" s="39"/>
      <c r="D35" s="39"/>
    </row>
    <row r="36" spans="2:4" x14ac:dyDescent="0.2">
      <c r="B36" s="40"/>
      <c r="C36" s="36"/>
      <c r="D36" s="36"/>
    </row>
    <row r="37" spans="2:4" x14ac:dyDescent="0.2">
      <c r="B37" s="12"/>
      <c r="C37" s="6"/>
      <c r="D37" s="6"/>
    </row>
    <row r="38" spans="2:4" x14ac:dyDescent="0.2">
      <c r="B38" s="38"/>
      <c r="C38" s="38"/>
      <c r="D38" s="38"/>
    </row>
    <row r="40" spans="2:4" x14ac:dyDescent="0.2">
      <c r="B40" s="6"/>
      <c r="C40" s="6"/>
      <c r="D40" s="6"/>
    </row>
    <row r="41" spans="2:4" x14ac:dyDescent="0.2">
      <c r="B41" s="38"/>
      <c r="C41" s="38"/>
      <c r="D41" s="38"/>
    </row>
  </sheetData>
  <mergeCells count="33">
    <mergeCell ref="A23:B23"/>
    <mergeCell ref="AC6:AC7"/>
    <mergeCell ref="Q26:S26"/>
    <mergeCell ref="Q28:S28"/>
    <mergeCell ref="Q6:S6"/>
    <mergeCell ref="X6:AB6"/>
    <mergeCell ref="F6:F7"/>
    <mergeCell ref="G6:G7"/>
    <mergeCell ref="A2:AC2"/>
    <mergeCell ref="I6:I7"/>
    <mergeCell ref="K6:O6"/>
    <mergeCell ref="J6:J7"/>
    <mergeCell ref="E6:E7"/>
    <mergeCell ref="B6:B7"/>
    <mergeCell ref="C6:C7"/>
    <mergeCell ref="D6:D7"/>
    <mergeCell ref="A3:AC3"/>
    <mergeCell ref="T6:W6"/>
    <mergeCell ref="A6:A7"/>
    <mergeCell ref="P6:P7"/>
    <mergeCell ref="H6:H7"/>
    <mergeCell ref="A4:AC4"/>
    <mergeCell ref="Q30:S30"/>
    <mergeCell ref="A31:B31"/>
    <mergeCell ref="B41:D41"/>
    <mergeCell ref="A26:J26"/>
    <mergeCell ref="K26:N26"/>
    <mergeCell ref="B35:D35"/>
    <mergeCell ref="A29:K29"/>
    <mergeCell ref="B32:D32"/>
    <mergeCell ref="B38:D38"/>
    <mergeCell ref="B36:D36"/>
    <mergeCell ref="A28:J28"/>
  </mergeCells>
  <phoneticPr fontId="0" type="noConversion"/>
  <pageMargins left="0" right="0" top="0" bottom="0" header="0.51181102362204722" footer="0.51181102362204722"/>
  <pageSetup paperSize="9" scale="4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2</vt:lpstr>
    </vt:vector>
  </TitlesOfParts>
  <Company>FUADMR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Ї®ЄгЇ вҐ«м</dc:creator>
  <cp:lastModifiedBy>User</cp:lastModifiedBy>
  <cp:lastPrinted>2018-01-08T23:30:41Z</cp:lastPrinted>
  <dcterms:created xsi:type="dcterms:W3CDTF">2001-11-30T05:09:16Z</dcterms:created>
  <dcterms:modified xsi:type="dcterms:W3CDTF">2018-04-17T01:56:13Z</dcterms:modified>
</cp:coreProperties>
</file>