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fin\личные папки\БЮДЖЕТ\ИСПОЛНЕНИЕ БЮДЖЕТА\ИСПОЛНЕНИЕ БЮДЖЕТА 2019 год\Исполнение 2019 год\Материалы к бюджету (исполнение 2019 год)\"/>
    </mc:Choice>
  </mc:AlternateContent>
  <bookViews>
    <workbookView xWindow="120" yWindow="15" windowWidth="11805" windowHeight="6825" tabRatio="649"/>
  </bookViews>
  <sheets>
    <sheet name="раздел 2" sheetId="1" r:id="rId1"/>
  </sheets>
  <calcPr calcId="152511" fullPrecision="0"/>
</workbook>
</file>

<file path=xl/calcChain.xml><?xml version="1.0" encoding="utf-8"?>
<calcChain xmlns="http://schemas.openxmlformats.org/spreadsheetml/2006/main">
  <c r="Y31" i="1" l="1"/>
  <c r="V31" i="1"/>
  <c r="U31" i="1"/>
  <c r="T31" i="1"/>
  <c r="AC31" i="1" s="1"/>
  <c r="R31" i="1"/>
  <c r="Q31" i="1"/>
  <c r="P31" i="1"/>
  <c r="N31" i="1"/>
  <c r="M31" i="1"/>
  <c r="L31" i="1"/>
  <c r="K31" i="1"/>
  <c r="J31" i="1"/>
  <c r="I31" i="1"/>
  <c r="AC30" i="1"/>
  <c r="AA30" i="1"/>
  <c r="AA31" i="1" s="1"/>
  <c r="X30" i="1"/>
  <c r="W30" i="1"/>
  <c r="W31" i="1" s="1"/>
  <c r="S30" i="1"/>
  <c r="S31" i="1" s="1"/>
  <c r="O30" i="1"/>
  <c r="O31" i="1" s="1"/>
  <c r="S16" i="1"/>
  <c r="X31" i="1" l="1"/>
  <c r="Z30" i="1"/>
  <c r="Z31" i="1" s="1"/>
  <c r="AA12" i="1"/>
  <c r="AB30" i="1" l="1"/>
  <c r="AB31" i="1" s="1"/>
  <c r="Y29" i="1"/>
  <c r="V29" i="1"/>
  <c r="U29" i="1"/>
  <c r="T29" i="1"/>
  <c r="AC29" i="1" s="1"/>
  <c r="R29" i="1"/>
  <c r="Q29" i="1"/>
  <c r="P29" i="1"/>
  <c r="N29" i="1"/>
  <c r="M29" i="1"/>
  <c r="L29" i="1"/>
  <c r="K29" i="1"/>
  <c r="J29" i="1"/>
  <c r="I29" i="1"/>
  <c r="AC28" i="1"/>
  <c r="AA28" i="1"/>
  <c r="AA29" i="1" s="1"/>
  <c r="X28" i="1"/>
  <c r="W28" i="1"/>
  <c r="W29" i="1" s="1"/>
  <c r="S28" i="1"/>
  <c r="S29" i="1" s="1"/>
  <c r="O28" i="1"/>
  <c r="O29" i="1" s="1"/>
  <c r="Y27" i="1"/>
  <c r="V27" i="1"/>
  <c r="U27" i="1"/>
  <c r="T27" i="1"/>
  <c r="AC27" i="1" s="1"/>
  <c r="R27" i="1"/>
  <c r="Q27" i="1"/>
  <c r="P27" i="1"/>
  <c r="N27" i="1"/>
  <c r="M27" i="1"/>
  <c r="L27" i="1"/>
  <c r="K27" i="1"/>
  <c r="J27" i="1"/>
  <c r="I27" i="1"/>
  <c r="AC26" i="1"/>
  <c r="AA26" i="1"/>
  <c r="AA27" i="1" s="1"/>
  <c r="X26" i="1"/>
  <c r="W26" i="1"/>
  <c r="W27" i="1" s="1"/>
  <c r="S26" i="1"/>
  <c r="S27" i="1" s="1"/>
  <c r="O26" i="1"/>
  <c r="O27" i="1" s="1"/>
  <c r="Y25" i="1"/>
  <c r="V25" i="1"/>
  <c r="U25" i="1"/>
  <c r="T25" i="1"/>
  <c r="AC25" i="1" s="1"/>
  <c r="R25" i="1"/>
  <c r="Q25" i="1"/>
  <c r="P25" i="1"/>
  <c r="N25" i="1"/>
  <c r="M25" i="1"/>
  <c r="L25" i="1"/>
  <c r="K25" i="1"/>
  <c r="J25" i="1"/>
  <c r="I25" i="1"/>
  <c r="AC24" i="1"/>
  <c r="AA24" i="1"/>
  <c r="AA25" i="1" s="1"/>
  <c r="X24" i="1"/>
  <c r="W24" i="1"/>
  <c r="W25" i="1" s="1"/>
  <c r="S24" i="1"/>
  <c r="S25" i="1" s="1"/>
  <c r="O24" i="1"/>
  <c r="O25" i="1" s="1"/>
  <c r="X29" i="1" l="1"/>
  <c r="Z28" i="1"/>
  <c r="Z29" i="1" s="1"/>
  <c r="X27" i="1"/>
  <c r="Z26" i="1"/>
  <c r="Z27" i="1" s="1"/>
  <c r="X25" i="1"/>
  <c r="Z24" i="1"/>
  <c r="Z25" i="1" s="1"/>
  <c r="AB28" i="1" l="1"/>
  <c r="AB29" i="1" s="1"/>
  <c r="AB26" i="1"/>
  <c r="AB27" i="1" s="1"/>
  <c r="AB24" i="1"/>
  <c r="AB25" i="1" s="1"/>
  <c r="Y23" i="1" l="1"/>
  <c r="V23" i="1"/>
  <c r="U23" i="1"/>
  <c r="T23" i="1"/>
  <c r="AC23" i="1" s="1"/>
  <c r="R23" i="1"/>
  <c r="Q23" i="1"/>
  <c r="P23" i="1"/>
  <c r="N23" i="1"/>
  <c r="M23" i="1"/>
  <c r="L23" i="1"/>
  <c r="K23" i="1"/>
  <c r="J23" i="1"/>
  <c r="I23" i="1"/>
  <c r="AC22" i="1"/>
  <c r="AA22" i="1"/>
  <c r="AA23" i="1" s="1"/>
  <c r="X22" i="1"/>
  <c r="X23" i="1" s="1"/>
  <c r="W22" i="1"/>
  <c r="W23" i="1" s="1"/>
  <c r="S22" i="1"/>
  <c r="S23" i="1" s="1"/>
  <c r="O22" i="1"/>
  <c r="O23" i="1" s="1"/>
  <c r="Z22" i="1" l="1"/>
  <c r="Z23" i="1" s="1"/>
  <c r="J21" i="1"/>
  <c r="J19" i="1"/>
  <c r="AB22" i="1" l="1"/>
  <c r="AB23" i="1" s="1"/>
  <c r="Q19" i="1"/>
  <c r="S8" i="1" l="1"/>
  <c r="Y21" i="1" l="1"/>
  <c r="V21" i="1"/>
  <c r="U21" i="1"/>
  <c r="T21" i="1"/>
  <c r="AC21" i="1" s="1"/>
  <c r="R21" i="1"/>
  <c r="Q21" i="1"/>
  <c r="P21" i="1"/>
  <c r="N21" i="1"/>
  <c r="M21" i="1"/>
  <c r="L21" i="1"/>
  <c r="K21" i="1"/>
  <c r="I21" i="1"/>
  <c r="AC20" i="1"/>
  <c r="AA20" i="1"/>
  <c r="AA21" i="1" s="1"/>
  <c r="X20" i="1"/>
  <c r="X21" i="1" s="1"/>
  <c r="W20" i="1"/>
  <c r="W21" i="1" s="1"/>
  <c r="S20" i="1"/>
  <c r="S21" i="1" s="1"/>
  <c r="O20" i="1"/>
  <c r="O21" i="1" s="1"/>
  <c r="S10" i="1"/>
  <c r="AC16" i="1"/>
  <c r="AC18" i="1"/>
  <c r="R19" i="1"/>
  <c r="T19" i="1"/>
  <c r="U19" i="1"/>
  <c r="V19" i="1"/>
  <c r="Y19" i="1"/>
  <c r="P19" i="1"/>
  <c r="N19" i="1"/>
  <c r="M19" i="1"/>
  <c r="L19" i="1"/>
  <c r="K19" i="1"/>
  <c r="I19" i="1"/>
  <c r="AA18" i="1"/>
  <c r="AA19" i="1" s="1"/>
  <c r="X18" i="1"/>
  <c r="X19" i="1" s="1"/>
  <c r="W18" i="1"/>
  <c r="W19" i="1" s="1"/>
  <c r="S18" i="1"/>
  <c r="Z18" i="1" s="1"/>
  <c r="Z19" i="1" s="1"/>
  <c r="O18" i="1"/>
  <c r="O19" i="1" s="1"/>
  <c r="X14" i="1"/>
  <c r="X15" i="1" s="1"/>
  <c r="Q15" i="1"/>
  <c r="U15" i="1"/>
  <c r="J17" i="1"/>
  <c r="K17" i="1"/>
  <c r="L17" i="1"/>
  <c r="M17" i="1"/>
  <c r="N17" i="1"/>
  <c r="P17" i="1"/>
  <c r="Q17" i="1"/>
  <c r="R17" i="1"/>
  <c r="T17" i="1"/>
  <c r="U17" i="1"/>
  <c r="V17" i="1"/>
  <c r="Y17" i="1"/>
  <c r="AA17" i="1"/>
  <c r="I17" i="1"/>
  <c r="Z16" i="1"/>
  <c r="Z17" i="1" s="1"/>
  <c r="W16" i="1"/>
  <c r="W17" i="1" s="1"/>
  <c r="S17" i="1"/>
  <c r="O16" i="1"/>
  <c r="O17" i="1" s="1"/>
  <c r="J15" i="1"/>
  <c r="K15" i="1"/>
  <c r="L15" i="1"/>
  <c r="M15" i="1"/>
  <c r="N15" i="1"/>
  <c r="P15" i="1"/>
  <c r="R15" i="1"/>
  <c r="T15" i="1"/>
  <c r="V15" i="1"/>
  <c r="Y15" i="1"/>
  <c r="I15" i="1"/>
  <c r="AC14" i="1"/>
  <c r="AC15" i="1" s="1"/>
  <c r="AA14" i="1"/>
  <c r="AA15" i="1" s="1"/>
  <c r="Z14" i="1"/>
  <c r="W14" i="1"/>
  <c r="W15" i="1" s="1"/>
  <c r="S14" i="1"/>
  <c r="S15" i="1" s="1"/>
  <c r="O14" i="1"/>
  <c r="O15" i="1" s="1"/>
  <c r="AC12" i="1"/>
  <c r="AC19" i="1" l="1"/>
  <c r="Z20" i="1"/>
  <c r="Z21" i="1" s="1"/>
  <c r="AC17" i="1"/>
  <c r="S19" i="1"/>
  <c r="AB18" i="1"/>
  <c r="AB19" i="1" s="1"/>
  <c r="X16" i="1"/>
  <c r="X17" i="1" s="1"/>
  <c r="AB14" i="1"/>
  <c r="AB15" i="1" s="1"/>
  <c r="Z15" i="1"/>
  <c r="X12" i="1"/>
  <c r="X13" i="1" s="1"/>
  <c r="X10" i="1"/>
  <c r="X11" i="1" s="1"/>
  <c r="X8" i="1"/>
  <c r="AA13" i="1"/>
  <c r="W12" i="1"/>
  <c r="W13" i="1" s="1"/>
  <c r="S12" i="1"/>
  <c r="S13" i="1" s="1"/>
  <c r="Q13" i="1"/>
  <c r="R13" i="1"/>
  <c r="T13" i="1"/>
  <c r="U13" i="1"/>
  <c r="V13" i="1"/>
  <c r="Y13" i="1"/>
  <c r="AC13" i="1"/>
  <c r="P13" i="1"/>
  <c r="J13" i="1"/>
  <c r="K13" i="1"/>
  <c r="L13" i="1"/>
  <c r="M13" i="1"/>
  <c r="N13" i="1"/>
  <c r="I13" i="1"/>
  <c r="O12" i="1"/>
  <c r="O13" i="1" s="1"/>
  <c r="Q11" i="1"/>
  <c r="J11" i="1"/>
  <c r="K11" i="1"/>
  <c r="L11" i="1"/>
  <c r="M11" i="1"/>
  <c r="N11" i="1"/>
  <c r="P11" i="1"/>
  <c r="R11" i="1"/>
  <c r="T11" i="1"/>
  <c r="U11" i="1"/>
  <c r="V11" i="1"/>
  <c r="Y11" i="1"/>
  <c r="I11" i="1"/>
  <c r="AC10" i="1"/>
  <c r="AC11" i="1" s="1"/>
  <c r="AA10" i="1"/>
  <c r="AA11" i="1" s="1"/>
  <c r="W10" i="1"/>
  <c r="W11" i="1" s="1"/>
  <c r="Z10" i="1"/>
  <c r="O10" i="1"/>
  <c r="O11" i="1" s="1"/>
  <c r="AB20" i="1" l="1"/>
  <c r="AB21" i="1" s="1"/>
  <c r="AB16" i="1"/>
  <c r="AB17" i="1" s="1"/>
  <c r="AB10" i="1"/>
  <c r="AB11" i="1" s="1"/>
  <c r="Z12" i="1"/>
  <c r="Z11" i="1"/>
  <c r="S11" i="1"/>
  <c r="Z8" i="1"/>
  <c r="AC8" i="1"/>
  <c r="AC9" i="1" s="1"/>
  <c r="AC32" i="1" s="1"/>
  <c r="AA8" i="1"/>
  <c r="AA9" i="1" s="1"/>
  <c r="AA32" i="1" s="1"/>
  <c r="W8" i="1"/>
  <c r="W9" i="1" s="1"/>
  <c r="W32" i="1" s="1"/>
  <c r="J9" i="1"/>
  <c r="K9" i="1"/>
  <c r="K32" i="1" s="1"/>
  <c r="L9" i="1"/>
  <c r="L32" i="1" s="1"/>
  <c r="M9" i="1"/>
  <c r="M32" i="1" s="1"/>
  <c r="N9" i="1"/>
  <c r="N32" i="1" s="1"/>
  <c r="P9" i="1"/>
  <c r="P32" i="1" s="1"/>
  <c r="Q9" i="1"/>
  <c r="Q32" i="1" s="1"/>
  <c r="R9" i="1"/>
  <c r="R32" i="1" s="1"/>
  <c r="T9" i="1"/>
  <c r="T32" i="1" s="1"/>
  <c r="U9" i="1"/>
  <c r="U32" i="1" s="1"/>
  <c r="V9" i="1"/>
  <c r="V32" i="1" s="1"/>
  <c r="X9" i="1"/>
  <c r="X32" i="1" s="1"/>
  <c r="Y9" i="1"/>
  <c r="Y32" i="1" s="1"/>
  <c r="I9" i="1"/>
  <c r="I32" i="1" s="1"/>
  <c r="O8" i="1"/>
  <c r="O9" i="1" s="1"/>
  <c r="O32" i="1" s="1"/>
  <c r="AB8" i="1" l="1"/>
  <c r="AB9" i="1" s="1"/>
  <c r="Z13" i="1"/>
  <c r="AB12" i="1"/>
  <c r="AB13" i="1" s="1"/>
  <c r="S9" i="1"/>
  <c r="S32" i="1" s="1"/>
  <c r="Z9" i="1"/>
  <c r="Z32" i="1" s="1"/>
  <c r="AB32" i="1" l="1"/>
</calcChain>
</file>

<file path=xl/sharedStrings.xml><?xml version="1.0" encoding="utf-8"?>
<sst xmlns="http://schemas.openxmlformats.org/spreadsheetml/2006/main" count="110" uniqueCount="56">
  <si>
    <t>№ п/п</t>
  </si>
  <si>
    <t>Сумма кредита</t>
  </si>
  <si>
    <t>Основной долг</t>
  </si>
  <si>
    <t>Пени, штрафы</t>
  </si>
  <si>
    <t>Итого</t>
  </si>
  <si>
    <t>Проценты</t>
  </si>
  <si>
    <t>ВСЕГО</t>
  </si>
  <si>
    <t>Дата и номер кредит-ного договора</t>
  </si>
  <si>
    <t>Сведения о кредиторе (наименова-ние, место-нахождение)</t>
  </si>
  <si>
    <t>Процент-ная ставка по кредиту</t>
  </si>
  <si>
    <t>Отметки об исполнении обя-зательств</t>
  </si>
  <si>
    <t>финансирование дефицита  местного  бюджета</t>
  </si>
  <si>
    <t>Основание для заключения договора или соглашения</t>
  </si>
  <si>
    <t>Муниципальный контракт</t>
  </si>
  <si>
    <t>Цель привлечения кредита</t>
  </si>
  <si>
    <t>Дата получения кредита</t>
  </si>
  <si>
    <t>Дата погашения кредита</t>
  </si>
  <si>
    <t>в том числе просроченный</t>
  </si>
  <si>
    <t>в том числе просроченный долг</t>
  </si>
  <si>
    <t>Итого:</t>
  </si>
  <si>
    <t>Публичное акционерное общество Сбербанк</t>
  </si>
  <si>
    <t>4.</t>
  </si>
  <si>
    <t>Дата регист-рации долга в долговой книге</t>
  </si>
  <si>
    <t>Муниципальный контракт от 12.09.2017 №Ф.2017. 395353</t>
  </si>
  <si>
    <t>Муниципальный контракт от 12.09.2017 №Ф.2017. 395385</t>
  </si>
  <si>
    <t>5.</t>
  </si>
  <si>
    <t>Муниципальный контракт от 24.11.2017 №Ф.2017. 498245</t>
  </si>
  <si>
    <t>Муниципальный контракт от 23.03.2018 №Ф.2018. 95440</t>
  </si>
  <si>
    <t>Муниципальный контракт от 23.03.2018 №Ф.2018. 95434</t>
  </si>
  <si>
    <t>Остаток долгового обязательства на 01.01.2019 года</t>
  </si>
  <si>
    <t>Сумма привлеченных кредитов в 2019году</t>
  </si>
  <si>
    <t>1.</t>
  </si>
  <si>
    <t>2.</t>
  </si>
  <si>
    <t>3.</t>
  </si>
  <si>
    <t>рубли, копейки</t>
  </si>
  <si>
    <t>6.</t>
  </si>
  <si>
    <t>Муниципальный контракт от 20.05.2019 №Ф.2019. 261090</t>
  </si>
  <si>
    <t>Публичное акционерное общество "Финансовая Корпорация Открытие"</t>
  </si>
  <si>
    <t>7.</t>
  </si>
  <si>
    <t>Муниципальный контракт от 17.06.2019 №Ф.2019.0082</t>
  </si>
  <si>
    <t>Муниципальный контракт от 03.07.2019 №Ф.2019.0081</t>
  </si>
  <si>
    <t>8.</t>
  </si>
  <si>
    <t>9.</t>
  </si>
  <si>
    <t>Муниципальный контракт от 02.09.2019 №Ф.2019.0126</t>
  </si>
  <si>
    <t>10.</t>
  </si>
  <si>
    <t>11.</t>
  </si>
  <si>
    <t>Муниципальный контракт от 02.09.2019 №Ф.2019.0127</t>
  </si>
  <si>
    <t>Муниципальный контракт от 02.09.2019 №Ф.2019.0129</t>
  </si>
  <si>
    <t>Остаток долга на "1"января     2020 г.</t>
  </si>
  <si>
    <t>Начислено на "1" января  2020 г.</t>
  </si>
  <si>
    <t>Погашено на "1" января    2020 г.</t>
  </si>
  <si>
    <t>12.</t>
  </si>
  <si>
    <t>Муниципальный контракт от 20.12.2019 №Ф.2019.0237</t>
  </si>
  <si>
    <t>Отчет</t>
  </si>
  <si>
    <t xml:space="preserve">о предоставлении и погашении  кредитов от кредитных организаций Администрацией г. Белогорск </t>
  </si>
  <si>
    <t>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</si>
</sst>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6"/>
      <name val="Arial Cyr"/>
      <family val="2"/>
      <charset val="204"/>
    </font>
    <font>
      <sz val="20"/>
      <name val="Arial Cyr"/>
      <family val="2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4" fontId="8" fillId="0" borderId="3" xfId="0" applyNumberFormat="1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left" wrapText="1"/>
    </xf>
    <xf numFmtId="2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/>
    <xf numFmtId="0" fontId="10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10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/>
    </xf>
    <xf numFmtId="0" fontId="13" fillId="0" borderId="0" xfId="0" applyFont="1"/>
    <xf numFmtId="14" fontId="8" fillId="2" borderId="1" xfId="0" applyNumberFormat="1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0" fontId="10" fillId="0" borderId="5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164" fontId="8" fillId="0" borderId="2" xfId="1" applyFont="1" applyBorder="1" applyAlignment="1">
      <alignment horizontal="center" vertical="center" wrapText="1"/>
    </xf>
    <xf numFmtId="164" fontId="8" fillId="0" borderId="4" xfId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view="pageLayout" topLeftCell="A16" zoomScale="75" zoomScaleNormal="80" zoomScalePageLayoutView="75" workbookViewId="0">
      <selection activeCell="P5" sqref="P5:P6"/>
    </sheetView>
  </sheetViews>
  <sheetFormatPr defaultRowHeight="12.75" x14ac:dyDescent="0.2"/>
  <cols>
    <col min="1" max="1" width="6.5703125" style="1" customWidth="1"/>
    <col min="2" max="2" width="12" style="1" customWidth="1"/>
    <col min="3" max="3" width="8.7109375" style="1" customWidth="1"/>
    <col min="4" max="4" width="9" style="1" customWidth="1"/>
    <col min="5" max="5" width="12.5703125" style="1" customWidth="1"/>
    <col min="6" max="6" width="7.7109375" style="1" customWidth="1"/>
    <col min="7" max="7" width="10.140625" style="1" customWidth="1"/>
    <col min="8" max="8" width="8.140625" style="1" customWidth="1"/>
    <col min="9" max="9" width="14.28515625" style="1" customWidth="1"/>
    <col min="10" max="10" width="7.7109375" style="1" customWidth="1"/>
    <col min="11" max="11" width="14.28515625" style="1" customWidth="1"/>
    <col min="12" max="12" width="8.85546875" style="1" customWidth="1"/>
    <col min="13" max="14" width="9.7109375" style="1" customWidth="1"/>
    <col min="15" max="16" width="14.42578125" style="1" customWidth="1"/>
    <col min="17" max="17" width="13.5703125" style="26" customWidth="1"/>
    <col min="18" max="18" width="8.42578125" style="1" customWidth="1"/>
    <col min="19" max="19" width="13.7109375" style="1" customWidth="1"/>
    <col min="20" max="20" width="14.85546875" style="1" customWidth="1"/>
    <col min="21" max="21" width="13.5703125" style="26" customWidth="1"/>
    <col min="22" max="22" width="8.28515625" style="1" customWidth="1"/>
    <col min="23" max="23" width="14.28515625" style="1" customWidth="1"/>
    <col min="24" max="24" width="14.42578125" style="1" customWidth="1"/>
    <col min="25" max="25" width="9.85546875" style="1" customWidth="1"/>
    <col min="26" max="26" width="12.140625" style="1" customWidth="1"/>
    <col min="27" max="27" width="8.140625" style="1" customWidth="1"/>
    <col min="28" max="28" width="14.5703125" style="1" customWidth="1"/>
    <col min="29" max="29" width="14.28515625" style="1" customWidth="1"/>
    <col min="30" max="16384" width="9.140625" style="1"/>
  </cols>
  <sheetData>
    <row r="1" spans="1:30" ht="20.25" x14ac:dyDescent="0.3">
      <c r="A1" s="56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1:30" ht="20.25" x14ac:dyDescent="0.3">
      <c r="A2" s="56" t="s">
        <v>54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</row>
    <row r="3" spans="1:30" ht="20.25" x14ac:dyDescent="0.3">
      <c r="A3" s="56" t="s">
        <v>55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</row>
    <row r="4" spans="1:30" ht="25.5" x14ac:dyDescent="0.35">
      <c r="A4" s="8"/>
      <c r="B4" s="8"/>
      <c r="C4" s="8"/>
      <c r="D4" s="8"/>
      <c r="E4" s="8"/>
      <c r="F4" s="8"/>
      <c r="G4" s="8"/>
      <c r="H4" s="13"/>
      <c r="I4" s="8"/>
      <c r="J4" s="8"/>
      <c r="K4" s="8"/>
      <c r="L4" s="8"/>
      <c r="M4" s="13"/>
      <c r="N4" s="8"/>
      <c r="O4" s="8"/>
      <c r="P4" s="8"/>
      <c r="Q4" s="43"/>
      <c r="R4" s="8"/>
      <c r="S4" s="8"/>
      <c r="T4" s="8"/>
      <c r="U4" s="43"/>
      <c r="V4" s="8"/>
      <c r="W4" s="8"/>
      <c r="X4" s="8"/>
      <c r="Y4" s="13"/>
      <c r="Z4" s="8"/>
      <c r="AA4" s="8"/>
      <c r="AB4" s="32"/>
      <c r="AC4" s="34" t="s">
        <v>34</v>
      </c>
      <c r="AD4" s="33"/>
    </row>
    <row r="5" spans="1:30" ht="32.25" customHeight="1" x14ac:dyDescent="0.2">
      <c r="A5" s="59" t="s">
        <v>0</v>
      </c>
      <c r="B5" s="54" t="s">
        <v>22</v>
      </c>
      <c r="C5" s="54" t="s">
        <v>12</v>
      </c>
      <c r="D5" s="54" t="s">
        <v>7</v>
      </c>
      <c r="E5" s="57" t="s">
        <v>8</v>
      </c>
      <c r="F5" s="54" t="s">
        <v>14</v>
      </c>
      <c r="G5" s="54" t="s">
        <v>15</v>
      </c>
      <c r="H5" s="54" t="s">
        <v>16</v>
      </c>
      <c r="I5" s="54" t="s">
        <v>1</v>
      </c>
      <c r="J5" s="54" t="s">
        <v>9</v>
      </c>
      <c r="K5" s="53" t="s">
        <v>29</v>
      </c>
      <c r="L5" s="53"/>
      <c r="M5" s="53"/>
      <c r="N5" s="53"/>
      <c r="O5" s="53"/>
      <c r="P5" s="54" t="s">
        <v>30</v>
      </c>
      <c r="Q5" s="53" t="s">
        <v>49</v>
      </c>
      <c r="R5" s="53"/>
      <c r="S5" s="53"/>
      <c r="T5" s="53" t="s">
        <v>50</v>
      </c>
      <c r="U5" s="53"/>
      <c r="V5" s="53"/>
      <c r="W5" s="53"/>
      <c r="X5" s="53" t="s">
        <v>48</v>
      </c>
      <c r="Y5" s="53"/>
      <c r="Z5" s="53"/>
      <c r="AA5" s="53"/>
      <c r="AB5" s="53"/>
      <c r="AC5" s="50" t="s">
        <v>10</v>
      </c>
      <c r="AD5" s="2"/>
    </row>
    <row r="6" spans="1:30" ht="114.75" customHeight="1" x14ac:dyDescent="0.2">
      <c r="A6" s="60"/>
      <c r="B6" s="55"/>
      <c r="C6" s="55"/>
      <c r="D6" s="55"/>
      <c r="E6" s="58"/>
      <c r="F6" s="55"/>
      <c r="G6" s="55"/>
      <c r="H6" s="55"/>
      <c r="I6" s="55"/>
      <c r="J6" s="55"/>
      <c r="K6" s="14" t="s">
        <v>2</v>
      </c>
      <c r="L6" s="14" t="s">
        <v>17</v>
      </c>
      <c r="M6" s="14" t="s">
        <v>5</v>
      </c>
      <c r="N6" s="14" t="s">
        <v>3</v>
      </c>
      <c r="O6" s="14" t="s">
        <v>4</v>
      </c>
      <c r="P6" s="55"/>
      <c r="Q6" s="44" t="s">
        <v>5</v>
      </c>
      <c r="R6" s="14" t="s">
        <v>3</v>
      </c>
      <c r="S6" s="14" t="s">
        <v>4</v>
      </c>
      <c r="T6" s="14" t="s">
        <v>2</v>
      </c>
      <c r="U6" s="44" t="s">
        <v>5</v>
      </c>
      <c r="V6" s="14" t="s">
        <v>3</v>
      </c>
      <c r="W6" s="14" t="s">
        <v>4</v>
      </c>
      <c r="X6" s="14" t="s">
        <v>2</v>
      </c>
      <c r="Y6" s="14" t="s">
        <v>18</v>
      </c>
      <c r="Z6" s="14" t="s">
        <v>5</v>
      </c>
      <c r="AA6" s="14" t="s">
        <v>3</v>
      </c>
      <c r="AB6" s="14" t="s">
        <v>4</v>
      </c>
      <c r="AC6" s="50"/>
      <c r="AD6" s="2"/>
    </row>
    <row r="7" spans="1:30" s="4" customFormat="1" ht="15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45">
        <v>17</v>
      </c>
      <c r="R7" s="15">
        <v>18</v>
      </c>
      <c r="S7" s="15">
        <v>19</v>
      </c>
      <c r="T7" s="15">
        <v>20</v>
      </c>
      <c r="U7" s="45">
        <v>21</v>
      </c>
      <c r="V7" s="15">
        <v>22</v>
      </c>
      <c r="W7" s="15">
        <v>23</v>
      </c>
      <c r="X7" s="15">
        <v>24</v>
      </c>
      <c r="Y7" s="15">
        <v>25</v>
      </c>
      <c r="Z7" s="15">
        <v>26</v>
      </c>
      <c r="AA7" s="15">
        <v>27</v>
      </c>
      <c r="AB7" s="15">
        <v>28</v>
      </c>
      <c r="AC7" s="15">
        <v>29</v>
      </c>
      <c r="AD7" s="3"/>
    </row>
    <row r="8" spans="1:30" s="26" customFormat="1" ht="103.5" customHeight="1" x14ac:dyDescent="0.25">
      <c r="A8" s="28" t="s">
        <v>31</v>
      </c>
      <c r="B8" s="39">
        <v>42996</v>
      </c>
      <c r="C8" s="40" t="s">
        <v>13</v>
      </c>
      <c r="D8" s="40" t="s">
        <v>24</v>
      </c>
      <c r="E8" s="40" t="s">
        <v>20</v>
      </c>
      <c r="F8" s="40" t="s">
        <v>11</v>
      </c>
      <c r="G8" s="41">
        <v>42996</v>
      </c>
      <c r="H8" s="41">
        <v>43746</v>
      </c>
      <c r="I8" s="42">
        <v>30000000</v>
      </c>
      <c r="J8" s="42">
        <v>8.8000000000000007</v>
      </c>
      <c r="K8" s="42">
        <v>30000000</v>
      </c>
      <c r="L8" s="42">
        <v>0</v>
      </c>
      <c r="M8" s="42">
        <v>0</v>
      </c>
      <c r="N8" s="42">
        <v>0</v>
      </c>
      <c r="O8" s="42">
        <f>K8+L8+M8+N8</f>
        <v>30000000</v>
      </c>
      <c r="P8" s="42">
        <v>0</v>
      </c>
      <c r="Q8" s="18">
        <v>1446575.35</v>
      </c>
      <c r="R8" s="42">
        <v>0</v>
      </c>
      <c r="S8" s="42">
        <f>Q8+R8</f>
        <v>1446575.35</v>
      </c>
      <c r="T8" s="42">
        <v>30000000</v>
      </c>
      <c r="U8" s="18">
        <v>1446575.35</v>
      </c>
      <c r="V8" s="42">
        <v>0</v>
      </c>
      <c r="W8" s="42">
        <f>T8+U8+V8</f>
        <v>31446575.350000001</v>
      </c>
      <c r="X8" s="42">
        <f>K8-T8</f>
        <v>0</v>
      </c>
      <c r="Y8" s="42">
        <v>0</v>
      </c>
      <c r="Z8" s="42">
        <f>S8-U8</f>
        <v>0</v>
      </c>
      <c r="AA8" s="42">
        <f>R8-V8</f>
        <v>0</v>
      </c>
      <c r="AB8" s="42">
        <f>X8+Y8+Z8+AA8</f>
        <v>0</v>
      </c>
      <c r="AC8" s="42">
        <f>T8</f>
        <v>30000000</v>
      </c>
      <c r="AD8" s="25"/>
    </row>
    <row r="9" spans="1:30" s="26" customFormat="1" ht="45" customHeight="1" x14ac:dyDescent="0.25">
      <c r="A9" s="27" t="s">
        <v>19</v>
      </c>
      <c r="B9" s="16"/>
      <c r="C9" s="23"/>
      <c r="D9" s="23"/>
      <c r="E9" s="23"/>
      <c r="F9" s="23"/>
      <c r="G9" s="24"/>
      <c r="H9" s="24"/>
      <c r="I9" s="21">
        <f>I8</f>
        <v>30000000</v>
      </c>
      <c r="J9" s="21">
        <f t="shared" ref="J9:AC9" si="0">J8</f>
        <v>8.8000000000000007</v>
      </c>
      <c r="K9" s="21">
        <f t="shared" si="0"/>
        <v>30000000</v>
      </c>
      <c r="L9" s="21">
        <f t="shared" si="0"/>
        <v>0</v>
      </c>
      <c r="M9" s="21">
        <f t="shared" si="0"/>
        <v>0</v>
      </c>
      <c r="N9" s="21">
        <f t="shared" si="0"/>
        <v>0</v>
      </c>
      <c r="O9" s="21">
        <f t="shared" si="0"/>
        <v>30000000</v>
      </c>
      <c r="P9" s="21">
        <f t="shared" si="0"/>
        <v>0</v>
      </c>
      <c r="Q9" s="21">
        <f t="shared" si="0"/>
        <v>1446575.35</v>
      </c>
      <c r="R9" s="21">
        <f t="shared" si="0"/>
        <v>0</v>
      </c>
      <c r="S9" s="21">
        <f t="shared" si="0"/>
        <v>1446575.35</v>
      </c>
      <c r="T9" s="21">
        <f t="shared" si="0"/>
        <v>30000000</v>
      </c>
      <c r="U9" s="21">
        <f t="shared" si="0"/>
        <v>1446575.35</v>
      </c>
      <c r="V9" s="21">
        <f t="shared" si="0"/>
        <v>0</v>
      </c>
      <c r="W9" s="21">
        <f t="shared" si="0"/>
        <v>31446575.350000001</v>
      </c>
      <c r="X9" s="21">
        <f t="shared" si="0"/>
        <v>0</v>
      </c>
      <c r="Y9" s="21">
        <f t="shared" si="0"/>
        <v>0</v>
      </c>
      <c r="Z9" s="21">
        <f t="shared" si="0"/>
        <v>0</v>
      </c>
      <c r="AA9" s="21">
        <f t="shared" si="0"/>
        <v>0</v>
      </c>
      <c r="AB9" s="21">
        <f t="shared" si="0"/>
        <v>0</v>
      </c>
      <c r="AC9" s="21">
        <f t="shared" si="0"/>
        <v>30000000</v>
      </c>
      <c r="AD9" s="25"/>
    </row>
    <row r="10" spans="1:30" s="26" customFormat="1" ht="111" customHeight="1" x14ac:dyDescent="0.25">
      <c r="A10" s="28" t="s">
        <v>32</v>
      </c>
      <c r="B10" s="20">
        <v>42996</v>
      </c>
      <c r="C10" s="23" t="s">
        <v>13</v>
      </c>
      <c r="D10" s="23" t="s">
        <v>23</v>
      </c>
      <c r="E10" s="23" t="s">
        <v>20</v>
      </c>
      <c r="F10" s="23" t="s">
        <v>11</v>
      </c>
      <c r="G10" s="24">
        <v>43017</v>
      </c>
      <c r="H10" s="24">
        <v>43725</v>
      </c>
      <c r="I10" s="18">
        <v>40000000</v>
      </c>
      <c r="J10" s="18">
        <v>8.8000000000000007</v>
      </c>
      <c r="K10" s="18">
        <v>40000000</v>
      </c>
      <c r="L10" s="18">
        <v>0</v>
      </c>
      <c r="M10" s="18">
        <v>0</v>
      </c>
      <c r="N10" s="18">
        <v>0</v>
      </c>
      <c r="O10" s="18">
        <f>K10+L10+M10+N10</f>
        <v>40000000</v>
      </c>
      <c r="P10" s="18">
        <v>0</v>
      </c>
      <c r="Q10" s="18">
        <v>1459835.62</v>
      </c>
      <c r="R10" s="18">
        <v>0</v>
      </c>
      <c r="S10" s="18">
        <f>Q10+R10</f>
        <v>1459835.62</v>
      </c>
      <c r="T10" s="18">
        <v>40000000</v>
      </c>
      <c r="U10" s="18">
        <v>1459835.62</v>
      </c>
      <c r="V10" s="18">
        <v>0</v>
      </c>
      <c r="W10" s="18">
        <f>T10+U10+V10</f>
        <v>41459835.619999997</v>
      </c>
      <c r="X10" s="18">
        <f>K10-T10</f>
        <v>0</v>
      </c>
      <c r="Y10" s="18">
        <v>0</v>
      </c>
      <c r="Z10" s="18">
        <f>S10-U10</f>
        <v>0</v>
      </c>
      <c r="AA10" s="18">
        <f>R10-V10</f>
        <v>0</v>
      </c>
      <c r="AB10" s="18">
        <f>X10+Y10+Z10+AA10</f>
        <v>0</v>
      </c>
      <c r="AC10" s="18">
        <f>T10</f>
        <v>40000000</v>
      </c>
      <c r="AD10" s="25"/>
    </row>
    <row r="11" spans="1:30" s="26" customFormat="1" ht="51" customHeight="1" x14ac:dyDescent="0.25">
      <c r="A11" s="27" t="s">
        <v>19</v>
      </c>
      <c r="B11" s="16"/>
      <c r="C11" s="23"/>
      <c r="D11" s="23"/>
      <c r="E11" s="23"/>
      <c r="F11" s="23"/>
      <c r="G11" s="24"/>
      <c r="H11" s="24"/>
      <c r="I11" s="21">
        <f>I10</f>
        <v>40000000</v>
      </c>
      <c r="J11" s="21">
        <f t="shared" ref="J11:AB11" si="1">J10</f>
        <v>8.8000000000000007</v>
      </c>
      <c r="K11" s="21">
        <f t="shared" si="1"/>
        <v>40000000</v>
      </c>
      <c r="L11" s="21">
        <f t="shared" si="1"/>
        <v>0</v>
      </c>
      <c r="M11" s="21">
        <f t="shared" si="1"/>
        <v>0</v>
      </c>
      <c r="N11" s="21">
        <f t="shared" si="1"/>
        <v>0</v>
      </c>
      <c r="O11" s="21">
        <f t="shared" si="1"/>
        <v>40000000</v>
      </c>
      <c r="P11" s="21">
        <f t="shared" si="1"/>
        <v>0</v>
      </c>
      <c r="Q11" s="21">
        <f t="shared" si="1"/>
        <v>1459835.62</v>
      </c>
      <c r="R11" s="21">
        <f t="shared" si="1"/>
        <v>0</v>
      </c>
      <c r="S11" s="21">
        <f t="shared" si="1"/>
        <v>1459835.62</v>
      </c>
      <c r="T11" s="21">
        <f t="shared" si="1"/>
        <v>40000000</v>
      </c>
      <c r="U11" s="21">
        <f t="shared" si="1"/>
        <v>1459835.62</v>
      </c>
      <c r="V11" s="21">
        <f t="shared" si="1"/>
        <v>0</v>
      </c>
      <c r="W11" s="21">
        <f t="shared" si="1"/>
        <v>41459835.619999997</v>
      </c>
      <c r="X11" s="21">
        <f t="shared" si="1"/>
        <v>0</v>
      </c>
      <c r="Y11" s="21">
        <f t="shared" si="1"/>
        <v>0</v>
      </c>
      <c r="Z11" s="21">
        <f t="shared" si="1"/>
        <v>0</v>
      </c>
      <c r="AA11" s="21">
        <f t="shared" si="1"/>
        <v>0</v>
      </c>
      <c r="AB11" s="21">
        <f t="shared" si="1"/>
        <v>0</v>
      </c>
      <c r="AC11" s="21">
        <f>AC10</f>
        <v>40000000</v>
      </c>
      <c r="AD11" s="25"/>
    </row>
    <row r="12" spans="1:30" s="26" customFormat="1" ht="103.5" customHeight="1" x14ac:dyDescent="0.25">
      <c r="A12" s="22" t="s">
        <v>33</v>
      </c>
      <c r="B12" s="20">
        <v>43080</v>
      </c>
      <c r="C12" s="23" t="s">
        <v>13</v>
      </c>
      <c r="D12" s="23" t="s">
        <v>26</v>
      </c>
      <c r="E12" s="23" t="s">
        <v>20</v>
      </c>
      <c r="F12" s="23" t="s">
        <v>11</v>
      </c>
      <c r="G12" s="24">
        <v>43080</v>
      </c>
      <c r="H12" s="24">
        <v>43809</v>
      </c>
      <c r="I12" s="18">
        <v>30000000</v>
      </c>
      <c r="J12" s="18">
        <v>8.2799999999999994</v>
      </c>
      <c r="K12" s="18">
        <v>30000000</v>
      </c>
      <c r="L12" s="18">
        <v>0</v>
      </c>
      <c r="M12" s="18">
        <v>0</v>
      </c>
      <c r="N12" s="18">
        <v>0</v>
      </c>
      <c r="O12" s="18">
        <f>K12+M12+N12</f>
        <v>30000000</v>
      </c>
      <c r="P12" s="18">
        <v>0</v>
      </c>
      <c r="Q12" s="18">
        <v>1756721.06</v>
      </c>
      <c r="R12" s="18">
        <v>0</v>
      </c>
      <c r="S12" s="18">
        <f>Q12+R12</f>
        <v>1756721.06</v>
      </c>
      <c r="T12" s="18">
        <v>30000000</v>
      </c>
      <c r="U12" s="18">
        <v>1756721.06</v>
      </c>
      <c r="V12" s="18">
        <v>0</v>
      </c>
      <c r="W12" s="18">
        <f>T12+U12+V12</f>
        <v>31756721.059999999</v>
      </c>
      <c r="X12" s="18">
        <f>K12-T12</f>
        <v>0</v>
      </c>
      <c r="Y12" s="18">
        <v>0</v>
      </c>
      <c r="Z12" s="18">
        <f>S12-U12</f>
        <v>0</v>
      </c>
      <c r="AA12" s="18">
        <f>R12-V12</f>
        <v>0</v>
      </c>
      <c r="AB12" s="18">
        <f>X12+Z12+AA12</f>
        <v>0</v>
      </c>
      <c r="AC12" s="18">
        <f>T12</f>
        <v>30000000</v>
      </c>
      <c r="AD12" s="25"/>
    </row>
    <row r="13" spans="1:30" s="26" customFormat="1" ht="48" customHeight="1" x14ac:dyDescent="0.25">
      <c r="A13" s="27" t="s">
        <v>19</v>
      </c>
      <c r="B13" s="16"/>
      <c r="C13" s="23"/>
      <c r="D13" s="23"/>
      <c r="E13" s="23"/>
      <c r="F13" s="23"/>
      <c r="G13" s="24"/>
      <c r="H13" s="24"/>
      <c r="I13" s="21">
        <f>I12</f>
        <v>30000000</v>
      </c>
      <c r="J13" s="21">
        <f t="shared" ref="J13:P13" si="2">J12</f>
        <v>8.2799999999999994</v>
      </c>
      <c r="K13" s="21">
        <f t="shared" si="2"/>
        <v>30000000</v>
      </c>
      <c r="L13" s="21">
        <f t="shared" si="2"/>
        <v>0</v>
      </c>
      <c r="M13" s="21">
        <f t="shared" si="2"/>
        <v>0</v>
      </c>
      <c r="N13" s="21">
        <f t="shared" si="2"/>
        <v>0</v>
      </c>
      <c r="O13" s="21">
        <f t="shared" si="2"/>
        <v>30000000</v>
      </c>
      <c r="P13" s="21">
        <f t="shared" si="2"/>
        <v>0</v>
      </c>
      <c r="Q13" s="21">
        <f t="shared" ref="Q13" si="3">Q12</f>
        <v>1756721.06</v>
      </c>
      <c r="R13" s="21">
        <f t="shared" ref="R13" si="4">R12</f>
        <v>0</v>
      </c>
      <c r="S13" s="21">
        <f t="shared" ref="S13" si="5">S12</f>
        <v>1756721.06</v>
      </c>
      <c r="T13" s="21">
        <f t="shared" ref="T13" si="6">T12</f>
        <v>30000000</v>
      </c>
      <c r="U13" s="21">
        <f t="shared" ref="U13" si="7">U12</f>
        <v>1756721.06</v>
      </c>
      <c r="V13" s="21">
        <f t="shared" ref="V13" si="8">V12</f>
        <v>0</v>
      </c>
      <c r="W13" s="21">
        <f t="shared" ref="W13" si="9">W12</f>
        <v>31756721.059999999</v>
      </c>
      <c r="X13" s="21">
        <f t="shared" ref="X13" si="10">X12</f>
        <v>0</v>
      </c>
      <c r="Y13" s="21">
        <f t="shared" ref="Y13" si="11">Y12</f>
        <v>0</v>
      </c>
      <c r="Z13" s="21">
        <f t="shared" ref="Z13" si="12">Z12</f>
        <v>0</v>
      </c>
      <c r="AA13" s="21">
        <f t="shared" ref="AA13" si="13">AA12</f>
        <v>0</v>
      </c>
      <c r="AB13" s="21">
        <f t="shared" ref="AB13" si="14">AB12</f>
        <v>0</v>
      </c>
      <c r="AC13" s="21">
        <f t="shared" ref="AC13" si="15">AC12</f>
        <v>30000000</v>
      </c>
      <c r="AD13" s="25"/>
    </row>
    <row r="14" spans="1:30" s="26" customFormat="1" ht="105.75" customHeight="1" x14ac:dyDescent="0.25">
      <c r="A14" s="22" t="s">
        <v>21</v>
      </c>
      <c r="B14" s="20">
        <v>43186</v>
      </c>
      <c r="C14" s="23" t="s">
        <v>13</v>
      </c>
      <c r="D14" s="23" t="s">
        <v>27</v>
      </c>
      <c r="E14" s="23" t="s">
        <v>20</v>
      </c>
      <c r="F14" s="23" t="s">
        <v>11</v>
      </c>
      <c r="G14" s="24">
        <v>43186</v>
      </c>
      <c r="H14" s="24">
        <v>44085</v>
      </c>
      <c r="I14" s="18">
        <v>65000000</v>
      </c>
      <c r="J14" s="18">
        <v>8.51</v>
      </c>
      <c r="K14" s="18">
        <v>65000000</v>
      </c>
      <c r="L14" s="18">
        <v>0</v>
      </c>
      <c r="M14" s="18">
        <v>0</v>
      </c>
      <c r="N14" s="18">
        <v>0</v>
      </c>
      <c r="O14" s="18">
        <f>K14+M14+N14</f>
        <v>65000000</v>
      </c>
      <c r="P14" s="18">
        <v>0</v>
      </c>
      <c r="Q14" s="18">
        <v>5531500.0199999996</v>
      </c>
      <c r="R14" s="18">
        <v>0</v>
      </c>
      <c r="S14" s="18">
        <f>Q14+R14</f>
        <v>5531500.0199999996</v>
      </c>
      <c r="T14" s="18">
        <v>11000000</v>
      </c>
      <c r="U14" s="18">
        <v>5531500.0199999996</v>
      </c>
      <c r="V14" s="18">
        <v>0</v>
      </c>
      <c r="W14" s="18">
        <f>T14+U14+V14</f>
        <v>16531500.02</v>
      </c>
      <c r="X14" s="18">
        <f>K14-T14</f>
        <v>54000000</v>
      </c>
      <c r="Y14" s="18">
        <v>0</v>
      </c>
      <c r="Z14" s="18">
        <f>Q14-U14</f>
        <v>0</v>
      </c>
      <c r="AA14" s="18">
        <f>R14-V14</f>
        <v>0</v>
      </c>
      <c r="AB14" s="18">
        <f>X14+Z14+AA14</f>
        <v>54000000</v>
      </c>
      <c r="AC14" s="18">
        <f>T14</f>
        <v>11000000</v>
      </c>
      <c r="AD14" s="25"/>
    </row>
    <row r="15" spans="1:30" s="26" customFormat="1" ht="43.5" customHeight="1" x14ac:dyDescent="0.25">
      <c r="A15" s="27" t="s">
        <v>19</v>
      </c>
      <c r="B15" s="20"/>
      <c r="C15" s="23"/>
      <c r="D15" s="23"/>
      <c r="E15" s="23"/>
      <c r="F15" s="23"/>
      <c r="G15" s="24"/>
      <c r="H15" s="24"/>
      <c r="I15" s="21">
        <f>I14</f>
        <v>65000000</v>
      </c>
      <c r="J15" s="21">
        <f t="shared" ref="J15:AC15" si="16">J14</f>
        <v>8.51</v>
      </c>
      <c r="K15" s="21">
        <f t="shared" si="16"/>
        <v>65000000</v>
      </c>
      <c r="L15" s="21">
        <f t="shared" si="16"/>
        <v>0</v>
      </c>
      <c r="M15" s="21">
        <f t="shared" si="16"/>
        <v>0</v>
      </c>
      <c r="N15" s="21">
        <f t="shared" si="16"/>
        <v>0</v>
      </c>
      <c r="O15" s="21">
        <f t="shared" si="16"/>
        <v>65000000</v>
      </c>
      <c r="P15" s="21">
        <f t="shared" si="16"/>
        <v>0</v>
      </c>
      <c r="Q15" s="21">
        <f t="shared" si="16"/>
        <v>5531500.0199999996</v>
      </c>
      <c r="R15" s="21">
        <f t="shared" si="16"/>
        <v>0</v>
      </c>
      <c r="S15" s="21">
        <f t="shared" si="16"/>
        <v>5531500.0199999996</v>
      </c>
      <c r="T15" s="21">
        <f t="shared" si="16"/>
        <v>11000000</v>
      </c>
      <c r="U15" s="21">
        <f t="shared" si="16"/>
        <v>5531500.0199999996</v>
      </c>
      <c r="V15" s="21">
        <f t="shared" si="16"/>
        <v>0</v>
      </c>
      <c r="W15" s="21">
        <f t="shared" si="16"/>
        <v>16531500.02</v>
      </c>
      <c r="X15" s="21">
        <f t="shared" si="16"/>
        <v>54000000</v>
      </c>
      <c r="Y15" s="21">
        <f t="shared" si="16"/>
        <v>0</v>
      </c>
      <c r="Z15" s="21">
        <f t="shared" si="16"/>
        <v>0</v>
      </c>
      <c r="AA15" s="21">
        <f t="shared" si="16"/>
        <v>0</v>
      </c>
      <c r="AB15" s="21">
        <f t="shared" si="16"/>
        <v>54000000</v>
      </c>
      <c r="AC15" s="21">
        <f t="shared" si="16"/>
        <v>11000000</v>
      </c>
      <c r="AD15" s="25"/>
    </row>
    <row r="16" spans="1:30" s="26" customFormat="1" ht="102" customHeight="1" x14ac:dyDescent="0.25">
      <c r="A16" s="31" t="s">
        <v>25</v>
      </c>
      <c r="B16" s="20">
        <v>43195</v>
      </c>
      <c r="C16" s="23" t="s">
        <v>13</v>
      </c>
      <c r="D16" s="23" t="s">
        <v>28</v>
      </c>
      <c r="E16" s="23" t="s">
        <v>20</v>
      </c>
      <c r="F16" s="23" t="s">
        <v>11</v>
      </c>
      <c r="G16" s="24">
        <v>43195</v>
      </c>
      <c r="H16" s="24">
        <v>44094</v>
      </c>
      <c r="I16" s="18">
        <v>60000000</v>
      </c>
      <c r="J16" s="18">
        <v>8.51</v>
      </c>
      <c r="K16" s="18">
        <v>60000000</v>
      </c>
      <c r="L16" s="18">
        <v>0</v>
      </c>
      <c r="M16" s="18">
        <v>0</v>
      </c>
      <c r="N16" s="18">
        <v>0</v>
      </c>
      <c r="O16" s="18">
        <f>K16+M16+N16</f>
        <v>60000000</v>
      </c>
      <c r="P16" s="18">
        <v>0</v>
      </c>
      <c r="Q16" s="18">
        <v>5105999.96</v>
      </c>
      <c r="R16" s="18">
        <v>0</v>
      </c>
      <c r="S16" s="18">
        <f>Q16+R16</f>
        <v>5105999.96</v>
      </c>
      <c r="T16" s="18">
        <v>0</v>
      </c>
      <c r="U16" s="18">
        <v>5105999.96</v>
      </c>
      <c r="V16" s="18">
        <v>0</v>
      </c>
      <c r="W16" s="18">
        <f>T16+U16+V16</f>
        <v>5105999.96</v>
      </c>
      <c r="X16" s="18">
        <f>O16-T16</f>
        <v>60000000</v>
      </c>
      <c r="Y16" s="18">
        <v>0</v>
      </c>
      <c r="Z16" s="18">
        <f>Q16-U16</f>
        <v>0</v>
      </c>
      <c r="AA16" s="18">
        <v>0</v>
      </c>
      <c r="AB16" s="18">
        <f>X16+Z16+AA16</f>
        <v>60000000</v>
      </c>
      <c r="AC16" s="18">
        <f>T16</f>
        <v>0</v>
      </c>
      <c r="AD16" s="25"/>
    </row>
    <row r="17" spans="1:30" s="26" customFormat="1" ht="51" customHeight="1" x14ac:dyDescent="0.25">
      <c r="A17" s="27" t="s">
        <v>19</v>
      </c>
      <c r="B17" s="20"/>
      <c r="C17" s="23"/>
      <c r="D17" s="23"/>
      <c r="E17" s="23"/>
      <c r="F17" s="23"/>
      <c r="G17" s="24"/>
      <c r="H17" s="24"/>
      <c r="I17" s="21">
        <f>I16</f>
        <v>60000000</v>
      </c>
      <c r="J17" s="21">
        <f t="shared" ref="J17:AC17" si="17">J16</f>
        <v>8.51</v>
      </c>
      <c r="K17" s="21">
        <f t="shared" si="17"/>
        <v>60000000</v>
      </c>
      <c r="L17" s="21">
        <f t="shared" si="17"/>
        <v>0</v>
      </c>
      <c r="M17" s="21">
        <f t="shared" si="17"/>
        <v>0</v>
      </c>
      <c r="N17" s="21">
        <f t="shared" si="17"/>
        <v>0</v>
      </c>
      <c r="O17" s="21">
        <f t="shared" si="17"/>
        <v>60000000</v>
      </c>
      <c r="P17" s="21">
        <f t="shared" si="17"/>
        <v>0</v>
      </c>
      <c r="Q17" s="21">
        <f t="shared" si="17"/>
        <v>5105999.96</v>
      </c>
      <c r="R17" s="21">
        <f t="shared" si="17"/>
        <v>0</v>
      </c>
      <c r="S17" s="21">
        <f t="shared" si="17"/>
        <v>5105999.96</v>
      </c>
      <c r="T17" s="21">
        <f t="shared" si="17"/>
        <v>0</v>
      </c>
      <c r="U17" s="21">
        <f t="shared" si="17"/>
        <v>5105999.96</v>
      </c>
      <c r="V17" s="21">
        <f t="shared" si="17"/>
        <v>0</v>
      </c>
      <c r="W17" s="21">
        <f t="shared" si="17"/>
        <v>5105999.96</v>
      </c>
      <c r="X17" s="21">
        <f t="shared" si="17"/>
        <v>60000000</v>
      </c>
      <c r="Y17" s="21">
        <f t="shared" si="17"/>
        <v>0</v>
      </c>
      <c r="Z17" s="21">
        <f t="shared" si="17"/>
        <v>0</v>
      </c>
      <c r="AA17" s="21">
        <f t="shared" si="17"/>
        <v>0</v>
      </c>
      <c r="AB17" s="21">
        <f t="shared" si="17"/>
        <v>60000000</v>
      </c>
      <c r="AC17" s="21">
        <f t="shared" si="17"/>
        <v>0</v>
      </c>
      <c r="AD17" s="25"/>
    </row>
    <row r="18" spans="1:30" s="26" customFormat="1" ht="102.75" customHeight="1" x14ac:dyDescent="0.25">
      <c r="A18" s="31" t="s">
        <v>35</v>
      </c>
      <c r="B18" s="16">
        <v>43613</v>
      </c>
      <c r="C18" s="23" t="s">
        <v>13</v>
      </c>
      <c r="D18" s="23" t="s">
        <v>36</v>
      </c>
      <c r="E18" s="23" t="s">
        <v>37</v>
      </c>
      <c r="F18" s="23" t="s">
        <v>11</v>
      </c>
      <c r="G18" s="24">
        <v>43612</v>
      </c>
      <c r="H18" s="24">
        <v>44343</v>
      </c>
      <c r="I18" s="18">
        <v>40000000</v>
      </c>
      <c r="J18" s="18">
        <v>8.75</v>
      </c>
      <c r="K18" s="18">
        <v>0</v>
      </c>
      <c r="L18" s="18">
        <v>0</v>
      </c>
      <c r="M18" s="18">
        <v>0</v>
      </c>
      <c r="N18" s="18">
        <v>0</v>
      </c>
      <c r="O18" s="18">
        <f>K18+M18+N18</f>
        <v>0</v>
      </c>
      <c r="P18" s="18">
        <v>40000000</v>
      </c>
      <c r="Q18" s="42">
        <v>2090410.93</v>
      </c>
      <c r="R18" s="42">
        <v>0</v>
      </c>
      <c r="S18" s="42">
        <f>Q18+R18</f>
        <v>2090410.93</v>
      </c>
      <c r="T18" s="42">
        <v>0</v>
      </c>
      <c r="U18" s="42">
        <v>2090410.93</v>
      </c>
      <c r="V18" s="42">
        <v>0</v>
      </c>
      <c r="W18" s="42">
        <f>T18+U18+V18</f>
        <v>2090410.93</v>
      </c>
      <c r="X18" s="42">
        <f>P18-T18</f>
        <v>40000000</v>
      </c>
      <c r="Y18" s="42">
        <v>0</v>
      </c>
      <c r="Z18" s="42">
        <f>S18-U18</f>
        <v>0</v>
      </c>
      <c r="AA18" s="42">
        <f>R18-V18</f>
        <v>0</v>
      </c>
      <c r="AB18" s="42">
        <f>X18+Z18+AA18</f>
        <v>40000000</v>
      </c>
      <c r="AC18" s="42">
        <f t="shared" ref="AC18:AC23" si="18">T18</f>
        <v>0</v>
      </c>
      <c r="AD18" s="25"/>
    </row>
    <row r="19" spans="1:30" s="26" customFormat="1" ht="51" customHeight="1" x14ac:dyDescent="0.25">
      <c r="A19" s="27" t="s">
        <v>19</v>
      </c>
      <c r="B19" s="16"/>
      <c r="C19" s="23"/>
      <c r="D19" s="23"/>
      <c r="E19" s="23"/>
      <c r="F19" s="23"/>
      <c r="G19" s="24"/>
      <c r="H19" s="24"/>
      <c r="I19" s="21">
        <f>I18</f>
        <v>40000000</v>
      </c>
      <c r="J19" s="21">
        <f>J18</f>
        <v>8.75</v>
      </c>
      <c r="K19" s="21">
        <f t="shared" ref="K19:Q19" si="19">K18</f>
        <v>0</v>
      </c>
      <c r="L19" s="21">
        <f t="shared" si="19"/>
        <v>0</v>
      </c>
      <c r="M19" s="21">
        <f t="shared" si="19"/>
        <v>0</v>
      </c>
      <c r="N19" s="21">
        <f t="shared" si="19"/>
        <v>0</v>
      </c>
      <c r="O19" s="21">
        <f t="shared" si="19"/>
        <v>0</v>
      </c>
      <c r="P19" s="21">
        <f t="shared" si="19"/>
        <v>40000000</v>
      </c>
      <c r="Q19" s="21">
        <f t="shared" si="19"/>
        <v>2090410.93</v>
      </c>
      <c r="R19" s="21">
        <f t="shared" ref="R19:AB19" si="20">R18</f>
        <v>0</v>
      </c>
      <c r="S19" s="21">
        <f t="shared" si="20"/>
        <v>2090410.93</v>
      </c>
      <c r="T19" s="21">
        <f t="shared" si="20"/>
        <v>0</v>
      </c>
      <c r="U19" s="21">
        <f t="shared" si="20"/>
        <v>2090410.93</v>
      </c>
      <c r="V19" s="21">
        <f t="shared" si="20"/>
        <v>0</v>
      </c>
      <c r="W19" s="21">
        <f t="shared" si="20"/>
        <v>2090410.93</v>
      </c>
      <c r="X19" s="21">
        <f t="shared" si="20"/>
        <v>40000000</v>
      </c>
      <c r="Y19" s="21">
        <f t="shared" si="20"/>
        <v>0</v>
      </c>
      <c r="Z19" s="21">
        <f t="shared" si="20"/>
        <v>0</v>
      </c>
      <c r="AA19" s="21">
        <f t="shared" si="20"/>
        <v>0</v>
      </c>
      <c r="AB19" s="21">
        <f t="shared" si="20"/>
        <v>40000000</v>
      </c>
      <c r="AC19" s="21">
        <f t="shared" si="18"/>
        <v>0</v>
      </c>
      <c r="AD19" s="25"/>
    </row>
    <row r="20" spans="1:30" ht="101.25" customHeight="1" x14ac:dyDescent="0.25">
      <c r="A20" s="31" t="s">
        <v>38</v>
      </c>
      <c r="B20" s="16">
        <v>43637</v>
      </c>
      <c r="C20" s="23" t="s">
        <v>13</v>
      </c>
      <c r="D20" s="23" t="s">
        <v>39</v>
      </c>
      <c r="E20" s="23" t="s">
        <v>20</v>
      </c>
      <c r="F20" s="23" t="s">
        <v>11</v>
      </c>
      <c r="G20" s="24">
        <v>43636</v>
      </c>
      <c r="H20" s="24">
        <v>44558</v>
      </c>
      <c r="I20" s="18">
        <v>10000000</v>
      </c>
      <c r="J20" s="18">
        <v>8.75</v>
      </c>
      <c r="K20" s="18">
        <v>0</v>
      </c>
      <c r="L20" s="18">
        <v>0</v>
      </c>
      <c r="M20" s="18">
        <v>0</v>
      </c>
      <c r="N20" s="18">
        <v>0</v>
      </c>
      <c r="O20" s="18">
        <f>K20+M20+N20</f>
        <v>0</v>
      </c>
      <c r="P20" s="18">
        <v>10000000</v>
      </c>
      <c r="Q20" s="18">
        <v>213356.16</v>
      </c>
      <c r="R20" s="18">
        <v>0</v>
      </c>
      <c r="S20" s="18">
        <f>Q20+R20</f>
        <v>213356.16</v>
      </c>
      <c r="T20" s="18">
        <v>10000000</v>
      </c>
      <c r="U20" s="18">
        <v>213356.16</v>
      </c>
      <c r="V20" s="18">
        <v>0</v>
      </c>
      <c r="W20" s="18">
        <f>T20+U20+V20</f>
        <v>10213356.16</v>
      </c>
      <c r="X20" s="18">
        <f>P20-T20</f>
        <v>0</v>
      </c>
      <c r="Y20" s="18">
        <v>0</v>
      </c>
      <c r="Z20" s="18">
        <f>S20-U20</f>
        <v>0</v>
      </c>
      <c r="AA20" s="18">
        <f>R20-V20</f>
        <v>0</v>
      </c>
      <c r="AB20" s="18">
        <f>X20+Z20+AA20</f>
        <v>0</v>
      </c>
      <c r="AC20" s="18">
        <f t="shared" si="18"/>
        <v>10000000</v>
      </c>
      <c r="AD20" s="2"/>
    </row>
    <row r="21" spans="1:30" ht="36" customHeight="1" x14ac:dyDescent="0.25">
      <c r="A21" s="27" t="s">
        <v>19</v>
      </c>
      <c r="B21" s="16"/>
      <c r="C21" s="23"/>
      <c r="D21" s="23"/>
      <c r="E21" s="23"/>
      <c r="F21" s="23"/>
      <c r="G21" s="24"/>
      <c r="H21" s="24"/>
      <c r="I21" s="21">
        <f>I20</f>
        <v>10000000</v>
      </c>
      <c r="J21" s="21">
        <f>J20</f>
        <v>8.75</v>
      </c>
      <c r="K21" s="21">
        <f t="shared" ref="K21:AB21" si="21">K20</f>
        <v>0</v>
      </c>
      <c r="L21" s="21">
        <f t="shared" si="21"/>
        <v>0</v>
      </c>
      <c r="M21" s="21">
        <f t="shared" si="21"/>
        <v>0</v>
      </c>
      <c r="N21" s="21">
        <f t="shared" si="21"/>
        <v>0</v>
      </c>
      <c r="O21" s="21">
        <f t="shared" si="21"/>
        <v>0</v>
      </c>
      <c r="P21" s="21">
        <f t="shared" si="21"/>
        <v>10000000</v>
      </c>
      <c r="Q21" s="21">
        <f t="shared" si="21"/>
        <v>213356.16</v>
      </c>
      <c r="R21" s="21">
        <f t="shared" si="21"/>
        <v>0</v>
      </c>
      <c r="S21" s="21">
        <f t="shared" si="21"/>
        <v>213356.16</v>
      </c>
      <c r="T21" s="21">
        <f t="shared" si="21"/>
        <v>10000000</v>
      </c>
      <c r="U21" s="21">
        <f t="shared" si="21"/>
        <v>213356.16</v>
      </c>
      <c r="V21" s="21">
        <f t="shared" si="21"/>
        <v>0</v>
      </c>
      <c r="W21" s="21">
        <f t="shared" si="21"/>
        <v>10213356.16</v>
      </c>
      <c r="X21" s="21">
        <f t="shared" si="21"/>
        <v>0</v>
      </c>
      <c r="Y21" s="21">
        <f t="shared" si="21"/>
        <v>0</v>
      </c>
      <c r="Z21" s="21">
        <f t="shared" si="21"/>
        <v>0</v>
      </c>
      <c r="AA21" s="21">
        <f t="shared" si="21"/>
        <v>0</v>
      </c>
      <c r="AB21" s="21">
        <f t="shared" si="21"/>
        <v>0</v>
      </c>
      <c r="AC21" s="21">
        <f t="shared" si="18"/>
        <v>10000000</v>
      </c>
      <c r="AD21" s="2"/>
    </row>
    <row r="22" spans="1:30" ht="101.25" customHeight="1" x14ac:dyDescent="0.25">
      <c r="A22" s="31" t="s">
        <v>41</v>
      </c>
      <c r="B22" s="16">
        <v>43650</v>
      </c>
      <c r="C22" s="23" t="s">
        <v>13</v>
      </c>
      <c r="D22" s="23" t="s">
        <v>40</v>
      </c>
      <c r="E22" s="23" t="s">
        <v>20</v>
      </c>
      <c r="F22" s="23" t="s">
        <v>11</v>
      </c>
      <c r="G22" s="24">
        <v>43649</v>
      </c>
      <c r="H22" s="24">
        <v>44375</v>
      </c>
      <c r="I22" s="18">
        <v>20000000</v>
      </c>
      <c r="J22" s="18">
        <v>8.6999999999999993</v>
      </c>
      <c r="K22" s="18">
        <v>0</v>
      </c>
      <c r="L22" s="18">
        <v>0</v>
      </c>
      <c r="M22" s="18">
        <v>0</v>
      </c>
      <c r="N22" s="18">
        <v>0</v>
      </c>
      <c r="O22" s="18">
        <f>K22+M22+N22</f>
        <v>0</v>
      </c>
      <c r="P22" s="18">
        <v>20000000</v>
      </c>
      <c r="Q22" s="18">
        <v>829479.45</v>
      </c>
      <c r="R22" s="18">
        <v>0</v>
      </c>
      <c r="S22" s="18">
        <f>Q22+R22</f>
        <v>829479.45</v>
      </c>
      <c r="T22" s="18">
        <v>20000000</v>
      </c>
      <c r="U22" s="18">
        <v>829479.45</v>
      </c>
      <c r="V22" s="18">
        <v>0</v>
      </c>
      <c r="W22" s="18">
        <f>T22+U22+V22</f>
        <v>20829479.449999999</v>
      </c>
      <c r="X22" s="18">
        <f>P22-T22</f>
        <v>0</v>
      </c>
      <c r="Y22" s="18">
        <v>0</v>
      </c>
      <c r="Z22" s="18">
        <f>S22-U22</f>
        <v>0</v>
      </c>
      <c r="AA22" s="18">
        <f>R22-V22</f>
        <v>0</v>
      </c>
      <c r="AB22" s="18">
        <f>X22+Z22+AA22</f>
        <v>0</v>
      </c>
      <c r="AC22" s="18">
        <f t="shared" si="18"/>
        <v>20000000</v>
      </c>
      <c r="AD22" s="2"/>
    </row>
    <row r="23" spans="1:30" ht="36" customHeight="1" x14ac:dyDescent="0.25">
      <c r="A23" s="27" t="s">
        <v>19</v>
      </c>
      <c r="B23" s="16"/>
      <c r="C23" s="23"/>
      <c r="D23" s="23"/>
      <c r="E23" s="23"/>
      <c r="F23" s="23"/>
      <c r="G23" s="24"/>
      <c r="H23" s="24"/>
      <c r="I23" s="21">
        <f t="shared" ref="I23:AB23" si="22">I22</f>
        <v>20000000</v>
      </c>
      <c r="J23" s="21">
        <f t="shared" si="22"/>
        <v>8.6999999999999993</v>
      </c>
      <c r="K23" s="21">
        <f t="shared" si="22"/>
        <v>0</v>
      </c>
      <c r="L23" s="21">
        <f t="shared" si="22"/>
        <v>0</v>
      </c>
      <c r="M23" s="21">
        <f t="shared" si="22"/>
        <v>0</v>
      </c>
      <c r="N23" s="21">
        <f t="shared" si="22"/>
        <v>0</v>
      </c>
      <c r="O23" s="21">
        <f t="shared" si="22"/>
        <v>0</v>
      </c>
      <c r="P23" s="21">
        <f t="shared" si="22"/>
        <v>20000000</v>
      </c>
      <c r="Q23" s="21">
        <f t="shared" si="22"/>
        <v>829479.45</v>
      </c>
      <c r="R23" s="21">
        <f t="shared" si="22"/>
        <v>0</v>
      </c>
      <c r="S23" s="21">
        <f t="shared" si="22"/>
        <v>829479.45</v>
      </c>
      <c r="T23" s="21">
        <f t="shared" si="22"/>
        <v>20000000</v>
      </c>
      <c r="U23" s="21">
        <f t="shared" si="22"/>
        <v>829479.45</v>
      </c>
      <c r="V23" s="21">
        <f t="shared" si="22"/>
        <v>0</v>
      </c>
      <c r="W23" s="21">
        <f t="shared" si="22"/>
        <v>20829479.449999999</v>
      </c>
      <c r="X23" s="21">
        <f t="shared" si="22"/>
        <v>0</v>
      </c>
      <c r="Y23" s="21">
        <f t="shared" si="22"/>
        <v>0</v>
      </c>
      <c r="Z23" s="21">
        <f t="shared" si="22"/>
        <v>0</v>
      </c>
      <c r="AA23" s="21">
        <f t="shared" si="22"/>
        <v>0</v>
      </c>
      <c r="AB23" s="21">
        <f t="shared" si="22"/>
        <v>0</v>
      </c>
      <c r="AC23" s="21">
        <f t="shared" si="18"/>
        <v>20000000</v>
      </c>
      <c r="AD23" s="2"/>
    </row>
    <row r="24" spans="1:30" ht="101.25" customHeight="1" x14ac:dyDescent="0.25">
      <c r="A24" s="31" t="s">
        <v>42</v>
      </c>
      <c r="B24" s="16">
        <v>43718</v>
      </c>
      <c r="C24" s="23" t="s">
        <v>13</v>
      </c>
      <c r="D24" s="23" t="s">
        <v>43</v>
      </c>
      <c r="E24" s="23" t="s">
        <v>20</v>
      </c>
      <c r="F24" s="23" t="s">
        <v>11</v>
      </c>
      <c r="G24" s="24">
        <v>43717</v>
      </c>
      <c r="H24" s="24">
        <v>44448</v>
      </c>
      <c r="I24" s="18">
        <v>20000000</v>
      </c>
      <c r="J24" s="18">
        <v>8.25</v>
      </c>
      <c r="K24" s="18">
        <v>0</v>
      </c>
      <c r="L24" s="18">
        <v>0</v>
      </c>
      <c r="M24" s="18">
        <v>0</v>
      </c>
      <c r="N24" s="18">
        <v>0</v>
      </c>
      <c r="O24" s="18">
        <f>K24+M24+N24</f>
        <v>0</v>
      </c>
      <c r="P24" s="18">
        <v>20000000</v>
      </c>
      <c r="Q24" s="18">
        <v>510821.93</v>
      </c>
      <c r="R24" s="18">
        <v>0</v>
      </c>
      <c r="S24" s="18">
        <f>Q24+R24</f>
        <v>510821.93</v>
      </c>
      <c r="T24" s="18">
        <v>0</v>
      </c>
      <c r="U24" s="18">
        <v>510821.93</v>
      </c>
      <c r="V24" s="18">
        <v>0</v>
      </c>
      <c r="W24" s="18">
        <f>T24+U24+V24</f>
        <v>510821.93</v>
      </c>
      <c r="X24" s="18">
        <f>P24-T24</f>
        <v>20000000</v>
      </c>
      <c r="Y24" s="18">
        <v>0</v>
      </c>
      <c r="Z24" s="18">
        <f>S24-U24</f>
        <v>0</v>
      </c>
      <c r="AA24" s="18">
        <f>R24-V24</f>
        <v>0</v>
      </c>
      <c r="AB24" s="18">
        <f>X24+Z24+AA24</f>
        <v>20000000</v>
      </c>
      <c r="AC24" s="18">
        <f t="shared" ref="AC24:AC25" si="23">T24</f>
        <v>0</v>
      </c>
      <c r="AD24" s="2"/>
    </row>
    <row r="25" spans="1:30" ht="36" customHeight="1" x14ac:dyDescent="0.25">
      <c r="A25" s="27" t="s">
        <v>19</v>
      </c>
      <c r="B25" s="16"/>
      <c r="C25" s="23"/>
      <c r="D25" s="23"/>
      <c r="E25" s="23"/>
      <c r="F25" s="23"/>
      <c r="G25" s="24"/>
      <c r="H25" s="24"/>
      <c r="I25" s="21">
        <f t="shared" ref="I25:AB25" si="24">I24</f>
        <v>20000000</v>
      </c>
      <c r="J25" s="21">
        <f t="shared" si="24"/>
        <v>8.25</v>
      </c>
      <c r="K25" s="21">
        <f t="shared" si="24"/>
        <v>0</v>
      </c>
      <c r="L25" s="21">
        <f t="shared" si="24"/>
        <v>0</v>
      </c>
      <c r="M25" s="21">
        <f t="shared" si="24"/>
        <v>0</v>
      </c>
      <c r="N25" s="21">
        <f t="shared" si="24"/>
        <v>0</v>
      </c>
      <c r="O25" s="21">
        <f t="shared" si="24"/>
        <v>0</v>
      </c>
      <c r="P25" s="21">
        <f t="shared" si="24"/>
        <v>20000000</v>
      </c>
      <c r="Q25" s="21">
        <f t="shared" si="24"/>
        <v>510821.93</v>
      </c>
      <c r="R25" s="21">
        <f t="shared" si="24"/>
        <v>0</v>
      </c>
      <c r="S25" s="21">
        <f t="shared" si="24"/>
        <v>510821.93</v>
      </c>
      <c r="T25" s="21">
        <f t="shared" si="24"/>
        <v>0</v>
      </c>
      <c r="U25" s="21">
        <f t="shared" si="24"/>
        <v>510821.93</v>
      </c>
      <c r="V25" s="21">
        <f t="shared" si="24"/>
        <v>0</v>
      </c>
      <c r="W25" s="21">
        <f t="shared" si="24"/>
        <v>510821.93</v>
      </c>
      <c r="X25" s="21">
        <f t="shared" si="24"/>
        <v>20000000</v>
      </c>
      <c r="Y25" s="21">
        <f t="shared" si="24"/>
        <v>0</v>
      </c>
      <c r="Z25" s="21">
        <f t="shared" si="24"/>
        <v>0</v>
      </c>
      <c r="AA25" s="21">
        <f t="shared" si="24"/>
        <v>0</v>
      </c>
      <c r="AB25" s="21">
        <f t="shared" si="24"/>
        <v>20000000</v>
      </c>
      <c r="AC25" s="21">
        <f t="shared" si="23"/>
        <v>0</v>
      </c>
      <c r="AD25" s="2"/>
    </row>
    <row r="26" spans="1:30" ht="101.25" customHeight="1" x14ac:dyDescent="0.25">
      <c r="A26" s="31" t="s">
        <v>44</v>
      </c>
      <c r="B26" s="16">
        <v>43718</v>
      </c>
      <c r="C26" s="23" t="s">
        <v>13</v>
      </c>
      <c r="D26" s="23" t="s">
        <v>46</v>
      </c>
      <c r="E26" s="23" t="s">
        <v>20</v>
      </c>
      <c r="F26" s="23" t="s">
        <v>11</v>
      </c>
      <c r="G26" s="24">
        <v>43717</v>
      </c>
      <c r="H26" s="24">
        <v>44448</v>
      </c>
      <c r="I26" s="18">
        <v>10000000</v>
      </c>
      <c r="J26" s="18">
        <v>8.25</v>
      </c>
      <c r="K26" s="18">
        <v>0</v>
      </c>
      <c r="L26" s="18">
        <v>0</v>
      </c>
      <c r="M26" s="18">
        <v>0</v>
      </c>
      <c r="N26" s="18">
        <v>0</v>
      </c>
      <c r="O26" s="18">
        <f>K26+M26+N26</f>
        <v>0</v>
      </c>
      <c r="P26" s="18">
        <v>10000000</v>
      </c>
      <c r="Q26" s="18">
        <v>255410.95</v>
      </c>
      <c r="R26" s="18">
        <v>0</v>
      </c>
      <c r="S26" s="18">
        <f>Q26+R26</f>
        <v>255410.95</v>
      </c>
      <c r="T26" s="18">
        <v>0</v>
      </c>
      <c r="U26" s="18">
        <v>255410.95</v>
      </c>
      <c r="V26" s="18">
        <v>0</v>
      </c>
      <c r="W26" s="18">
        <f>T26+U26+V26</f>
        <v>255410.95</v>
      </c>
      <c r="X26" s="18">
        <f>P26-T26</f>
        <v>10000000</v>
      </c>
      <c r="Y26" s="18">
        <v>0</v>
      </c>
      <c r="Z26" s="18">
        <f>S26-U26</f>
        <v>0</v>
      </c>
      <c r="AA26" s="18">
        <f>R26-V26</f>
        <v>0</v>
      </c>
      <c r="AB26" s="18">
        <f>X26+Z26+AA26</f>
        <v>10000000</v>
      </c>
      <c r="AC26" s="18">
        <f t="shared" ref="AC26:AC27" si="25">T26</f>
        <v>0</v>
      </c>
      <c r="AD26" s="2"/>
    </row>
    <row r="27" spans="1:30" ht="36" customHeight="1" x14ac:dyDescent="0.25">
      <c r="A27" s="27" t="s">
        <v>19</v>
      </c>
      <c r="B27" s="16"/>
      <c r="C27" s="23"/>
      <c r="D27" s="23"/>
      <c r="E27" s="23"/>
      <c r="F27" s="23"/>
      <c r="G27" s="24"/>
      <c r="H27" s="24"/>
      <c r="I27" s="21">
        <f t="shared" ref="I27:AB27" si="26">I26</f>
        <v>10000000</v>
      </c>
      <c r="J27" s="21">
        <f t="shared" si="26"/>
        <v>8.25</v>
      </c>
      <c r="K27" s="21">
        <f t="shared" si="26"/>
        <v>0</v>
      </c>
      <c r="L27" s="21">
        <f t="shared" si="26"/>
        <v>0</v>
      </c>
      <c r="M27" s="21">
        <f t="shared" si="26"/>
        <v>0</v>
      </c>
      <c r="N27" s="21">
        <f t="shared" si="26"/>
        <v>0</v>
      </c>
      <c r="O27" s="21">
        <f t="shared" si="26"/>
        <v>0</v>
      </c>
      <c r="P27" s="21">
        <f t="shared" si="26"/>
        <v>10000000</v>
      </c>
      <c r="Q27" s="21">
        <f t="shared" si="26"/>
        <v>255410.95</v>
      </c>
      <c r="R27" s="21">
        <f t="shared" si="26"/>
        <v>0</v>
      </c>
      <c r="S27" s="21">
        <f t="shared" si="26"/>
        <v>255410.95</v>
      </c>
      <c r="T27" s="21">
        <f t="shared" si="26"/>
        <v>0</v>
      </c>
      <c r="U27" s="21">
        <f t="shared" si="26"/>
        <v>255410.95</v>
      </c>
      <c r="V27" s="21">
        <f t="shared" si="26"/>
        <v>0</v>
      </c>
      <c r="W27" s="21">
        <f t="shared" si="26"/>
        <v>255410.95</v>
      </c>
      <c r="X27" s="21">
        <f t="shared" si="26"/>
        <v>10000000</v>
      </c>
      <c r="Y27" s="21">
        <f t="shared" si="26"/>
        <v>0</v>
      </c>
      <c r="Z27" s="21">
        <f t="shared" si="26"/>
        <v>0</v>
      </c>
      <c r="AA27" s="21">
        <f t="shared" si="26"/>
        <v>0</v>
      </c>
      <c r="AB27" s="21">
        <f t="shared" si="26"/>
        <v>10000000</v>
      </c>
      <c r="AC27" s="21">
        <f t="shared" si="25"/>
        <v>0</v>
      </c>
      <c r="AD27" s="2"/>
    </row>
    <row r="28" spans="1:30" ht="101.25" customHeight="1" x14ac:dyDescent="0.25">
      <c r="A28" s="31" t="s">
        <v>45</v>
      </c>
      <c r="B28" s="16">
        <v>43725</v>
      </c>
      <c r="C28" s="23" t="s">
        <v>13</v>
      </c>
      <c r="D28" s="23" t="s">
        <v>47</v>
      </c>
      <c r="E28" s="23" t="s">
        <v>20</v>
      </c>
      <c r="F28" s="23" t="s">
        <v>11</v>
      </c>
      <c r="G28" s="24">
        <v>43724</v>
      </c>
      <c r="H28" s="24">
        <v>44374</v>
      </c>
      <c r="I28" s="18">
        <v>40000000</v>
      </c>
      <c r="J28" s="18">
        <v>8.25</v>
      </c>
      <c r="K28" s="18">
        <v>0</v>
      </c>
      <c r="L28" s="18">
        <v>0</v>
      </c>
      <c r="M28" s="18">
        <v>0</v>
      </c>
      <c r="N28" s="18">
        <v>0</v>
      </c>
      <c r="O28" s="18">
        <f>K28+M28+N28</f>
        <v>0</v>
      </c>
      <c r="P28" s="18">
        <v>40000000</v>
      </c>
      <c r="Q28" s="18">
        <v>958356.16</v>
      </c>
      <c r="R28" s="18">
        <v>0</v>
      </c>
      <c r="S28" s="18">
        <f>Q28+R28</f>
        <v>958356.16</v>
      </c>
      <c r="T28" s="18">
        <v>0</v>
      </c>
      <c r="U28" s="18">
        <v>958356.16</v>
      </c>
      <c r="V28" s="18">
        <v>0</v>
      </c>
      <c r="W28" s="18">
        <f>T28+U28+V28</f>
        <v>958356.16</v>
      </c>
      <c r="X28" s="18">
        <f>P28-T28</f>
        <v>40000000</v>
      </c>
      <c r="Y28" s="18">
        <v>0</v>
      </c>
      <c r="Z28" s="18">
        <f>S28-U28</f>
        <v>0</v>
      </c>
      <c r="AA28" s="18">
        <f>R28-V28</f>
        <v>0</v>
      </c>
      <c r="AB28" s="18">
        <f>X28+Z28+AA28</f>
        <v>40000000</v>
      </c>
      <c r="AC28" s="18">
        <f t="shared" ref="AC28:AC29" si="27">T28</f>
        <v>0</v>
      </c>
      <c r="AD28" s="2"/>
    </row>
    <row r="29" spans="1:30" ht="36" customHeight="1" x14ac:dyDescent="0.25">
      <c r="A29" s="27" t="s">
        <v>19</v>
      </c>
      <c r="B29" s="16"/>
      <c r="C29" s="23"/>
      <c r="D29" s="23"/>
      <c r="E29" s="23"/>
      <c r="F29" s="23"/>
      <c r="G29" s="24"/>
      <c r="H29" s="24"/>
      <c r="I29" s="21">
        <f t="shared" ref="I29:AB29" si="28">I28</f>
        <v>40000000</v>
      </c>
      <c r="J29" s="21">
        <f t="shared" si="28"/>
        <v>8.25</v>
      </c>
      <c r="K29" s="21">
        <f t="shared" si="28"/>
        <v>0</v>
      </c>
      <c r="L29" s="21">
        <f t="shared" si="28"/>
        <v>0</v>
      </c>
      <c r="M29" s="21">
        <f t="shared" si="28"/>
        <v>0</v>
      </c>
      <c r="N29" s="21">
        <f t="shared" si="28"/>
        <v>0</v>
      </c>
      <c r="O29" s="21">
        <f t="shared" si="28"/>
        <v>0</v>
      </c>
      <c r="P29" s="21">
        <f t="shared" si="28"/>
        <v>40000000</v>
      </c>
      <c r="Q29" s="21">
        <f t="shared" si="28"/>
        <v>958356.16</v>
      </c>
      <c r="R29" s="21">
        <f t="shared" si="28"/>
        <v>0</v>
      </c>
      <c r="S29" s="21">
        <f t="shared" si="28"/>
        <v>958356.16</v>
      </c>
      <c r="T29" s="21">
        <f t="shared" si="28"/>
        <v>0</v>
      </c>
      <c r="U29" s="21">
        <f t="shared" si="28"/>
        <v>958356.16</v>
      </c>
      <c r="V29" s="21">
        <f t="shared" si="28"/>
        <v>0</v>
      </c>
      <c r="W29" s="21">
        <f t="shared" si="28"/>
        <v>958356.16</v>
      </c>
      <c r="X29" s="21">
        <f t="shared" si="28"/>
        <v>40000000</v>
      </c>
      <c r="Y29" s="21">
        <f t="shared" si="28"/>
        <v>0</v>
      </c>
      <c r="Z29" s="21">
        <f t="shared" si="28"/>
        <v>0</v>
      </c>
      <c r="AA29" s="21">
        <f t="shared" si="28"/>
        <v>0</v>
      </c>
      <c r="AB29" s="21">
        <f t="shared" si="28"/>
        <v>40000000</v>
      </c>
      <c r="AC29" s="21">
        <f t="shared" si="27"/>
        <v>0</v>
      </c>
      <c r="AD29" s="2"/>
    </row>
    <row r="30" spans="1:30" ht="105" customHeight="1" x14ac:dyDescent="0.25">
      <c r="A30" s="31" t="s">
        <v>51</v>
      </c>
      <c r="B30" s="16">
        <v>43824</v>
      </c>
      <c r="C30" s="23" t="s">
        <v>13</v>
      </c>
      <c r="D30" s="23" t="s">
        <v>52</v>
      </c>
      <c r="E30" s="23" t="s">
        <v>20</v>
      </c>
      <c r="F30" s="23" t="s">
        <v>11</v>
      </c>
      <c r="G30" s="24">
        <v>43822</v>
      </c>
      <c r="H30" s="24">
        <v>44399</v>
      </c>
      <c r="I30" s="18">
        <v>20000000</v>
      </c>
      <c r="J30" s="18">
        <v>7.5</v>
      </c>
      <c r="K30" s="18">
        <v>0</v>
      </c>
      <c r="L30" s="18">
        <v>0</v>
      </c>
      <c r="M30" s="18">
        <v>0</v>
      </c>
      <c r="N30" s="18">
        <v>0</v>
      </c>
      <c r="O30" s="18">
        <f>K30+M30+N30</f>
        <v>0</v>
      </c>
      <c r="P30" s="18">
        <v>20000000</v>
      </c>
      <c r="Q30" s="18">
        <v>32876.71</v>
      </c>
      <c r="R30" s="18">
        <v>0</v>
      </c>
      <c r="S30" s="18">
        <f>Q30+R30</f>
        <v>32876.71</v>
      </c>
      <c r="T30" s="18">
        <v>0</v>
      </c>
      <c r="U30" s="18">
        <v>32876.71</v>
      </c>
      <c r="V30" s="18">
        <v>0</v>
      </c>
      <c r="W30" s="18">
        <f>T30+U30+V30</f>
        <v>32876.71</v>
      </c>
      <c r="X30" s="18">
        <f>P30-T30</f>
        <v>20000000</v>
      </c>
      <c r="Y30" s="18">
        <v>0</v>
      </c>
      <c r="Z30" s="18">
        <f>S30-U30</f>
        <v>0</v>
      </c>
      <c r="AA30" s="18">
        <f>R30-V30</f>
        <v>0</v>
      </c>
      <c r="AB30" s="18">
        <f>X30+Z30+AA30</f>
        <v>20000000</v>
      </c>
      <c r="AC30" s="18">
        <f t="shared" ref="AC30:AC31" si="29">T30</f>
        <v>0</v>
      </c>
      <c r="AD30" s="2"/>
    </row>
    <row r="31" spans="1:30" ht="36" customHeight="1" x14ac:dyDescent="0.25">
      <c r="A31" s="27" t="s">
        <v>19</v>
      </c>
      <c r="B31" s="16"/>
      <c r="C31" s="23"/>
      <c r="D31" s="23"/>
      <c r="E31" s="23"/>
      <c r="F31" s="23"/>
      <c r="G31" s="24"/>
      <c r="H31" s="24"/>
      <c r="I31" s="21">
        <f t="shared" ref="I31:AB31" si="30">I30</f>
        <v>20000000</v>
      </c>
      <c r="J31" s="21">
        <f t="shared" si="30"/>
        <v>7.5</v>
      </c>
      <c r="K31" s="21">
        <f t="shared" si="30"/>
        <v>0</v>
      </c>
      <c r="L31" s="21">
        <f t="shared" si="30"/>
        <v>0</v>
      </c>
      <c r="M31" s="21">
        <f t="shared" si="30"/>
        <v>0</v>
      </c>
      <c r="N31" s="21">
        <f t="shared" si="30"/>
        <v>0</v>
      </c>
      <c r="O31" s="21">
        <f t="shared" si="30"/>
        <v>0</v>
      </c>
      <c r="P31" s="21">
        <f t="shared" si="30"/>
        <v>20000000</v>
      </c>
      <c r="Q31" s="21">
        <f t="shared" si="30"/>
        <v>32876.71</v>
      </c>
      <c r="R31" s="21">
        <f t="shared" si="30"/>
        <v>0</v>
      </c>
      <c r="S31" s="21">
        <f t="shared" si="30"/>
        <v>32876.71</v>
      </c>
      <c r="T31" s="21">
        <f t="shared" si="30"/>
        <v>0</v>
      </c>
      <c r="U31" s="21">
        <f t="shared" si="30"/>
        <v>32876.71</v>
      </c>
      <c r="V31" s="21">
        <f t="shared" si="30"/>
        <v>0</v>
      </c>
      <c r="W31" s="21">
        <f t="shared" si="30"/>
        <v>32876.71</v>
      </c>
      <c r="X31" s="21">
        <f t="shared" si="30"/>
        <v>20000000</v>
      </c>
      <c r="Y31" s="21">
        <f t="shared" si="30"/>
        <v>0</v>
      </c>
      <c r="Z31" s="21">
        <f t="shared" si="30"/>
        <v>0</v>
      </c>
      <c r="AA31" s="21">
        <f t="shared" si="30"/>
        <v>0</v>
      </c>
      <c r="AB31" s="21">
        <f t="shared" si="30"/>
        <v>20000000</v>
      </c>
      <c r="AC31" s="21">
        <f t="shared" si="29"/>
        <v>0</v>
      </c>
      <c r="AD31" s="2"/>
    </row>
    <row r="32" spans="1:30" ht="42.75" customHeight="1" x14ac:dyDescent="0.2">
      <c r="A32" s="48" t="s">
        <v>6</v>
      </c>
      <c r="B32" s="49"/>
      <c r="C32" s="17"/>
      <c r="D32" s="17"/>
      <c r="E32" s="17"/>
      <c r="F32" s="17"/>
      <c r="G32" s="17"/>
      <c r="H32" s="17"/>
      <c r="I32" s="19">
        <f>I9+I11+I13+I15+I17+I19+I21+I23+I25+I27+I29+I31</f>
        <v>385000000</v>
      </c>
      <c r="J32" s="19"/>
      <c r="K32" s="19">
        <f t="shared" ref="K32:AC32" si="31">K9+K11+K13+K15+K17+K19+K21+K23+K25+K27+K29+K31</f>
        <v>225000000</v>
      </c>
      <c r="L32" s="19">
        <f t="shared" si="31"/>
        <v>0</v>
      </c>
      <c r="M32" s="19">
        <f t="shared" si="31"/>
        <v>0</v>
      </c>
      <c r="N32" s="19">
        <f t="shared" si="31"/>
        <v>0</v>
      </c>
      <c r="O32" s="19">
        <f t="shared" si="31"/>
        <v>225000000</v>
      </c>
      <c r="P32" s="19">
        <f t="shared" si="31"/>
        <v>160000000</v>
      </c>
      <c r="Q32" s="19">
        <f t="shared" si="31"/>
        <v>20191344.300000001</v>
      </c>
      <c r="R32" s="19">
        <f t="shared" si="31"/>
        <v>0</v>
      </c>
      <c r="S32" s="19">
        <f t="shared" si="31"/>
        <v>20191344.300000001</v>
      </c>
      <c r="T32" s="19">
        <f t="shared" si="31"/>
        <v>141000000</v>
      </c>
      <c r="U32" s="19">
        <f t="shared" si="31"/>
        <v>20191344.300000001</v>
      </c>
      <c r="V32" s="19">
        <f t="shared" si="31"/>
        <v>0</v>
      </c>
      <c r="W32" s="19">
        <f t="shared" si="31"/>
        <v>161191344.30000001</v>
      </c>
      <c r="X32" s="19">
        <f t="shared" si="31"/>
        <v>244000000</v>
      </c>
      <c r="Y32" s="19">
        <f t="shared" si="31"/>
        <v>0</v>
      </c>
      <c r="Z32" s="19">
        <f t="shared" si="31"/>
        <v>0</v>
      </c>
      <c r="AA32" s="19">
        <f t="shared" si="31"/>
        <v>0</v>
      </c>
      <c r="AB32" s="19">
        <f t="shared" si="31"/>
        <v>244000000</v>
      </c>
      <c r="AC32" s="19">
        <f t="shared" si="31"/>
        <v>141000000</v>
      </c>
    </row>
    <row r="33" spans="1:29" ht="33" customHeight="1" x14ac:dyDescent="0.2">
      <c r="A33" s="35"/>
      <c r="B33" s="35"/>
      <c r="C33" s="36"/>
      <c r="D33" s="36"/>
      <c r="E33" s="36"/>
      <c r="F33" s="36"/>
      <c r="G33" s="36"/>
      <c r="H33" s="36"/>
      <c r="I33" s="37"/>
      <c r="J33" s="37"/>
      <c r="K33" s="37"/>
      <c r="L33" s="37"/>
      <c r="M33" s="37"/>
      <c r="N33" s="37"/>
      <c r="O33" s="37"/>
      <c r="P33" s="37"/>
      <c r="Q33" s="46"/>
      <c r="R33" s="37"/>
      <c r="S33" s="37"/>
      <c r="T33" s="37"/>
      <c r="U33" s="46"/>
      <c r="V33" s="37"/>
      <c r="W33" s="37"/>
      <c r="X33" s="37"/>
      <c r="Y33" s="37"/>
      <c r="Z33" s="37"/>
      <c r="AA33" s="37"/>
      <c r="AB33" s="37"/>
      <c r="AC33" s="37"/>
    </row>
    <row r="34" spans="1:29" ht="20.25" customHeight="1" x14ac:dyDescent="0.3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11"/>
      <c r="P34" s="11"/>
      <c r="Q34" s="51"/>
      <c r="R34" s="52"/>
      <c r="S34" s="52"/>
    </row>
    <row r="35" spans="1:29" ht="20.25" x14ac:dyDescent="0.3">
      <c r="A35" s="11"/>
      <c r="B35" s="11"/>
      <c r="C35" s="11"/>
      <c r="D35" s="11"/>
      <c r="E35" s="11"/>
      <c r="F35" s="11"/>
      <c r="G35" s="12"/>
      <c r="H35" s="12"/>
      <c r="I35" s="12"/>
      <c r="J35" s="12"/>
      <c r="K35" s="11"/>
      <c r="L35" s="11"/>
      <c r="M35" s="11"/>
      <c r="N35" s="11"/>
      <c r="O35" s="11"/>
      <c r="P35" s="11"/>
      <c r="Q35" s="47"/>
      <c r="AA35" s="38"/>
    </row>
    <row r="36" spans="1:29" ht="20.25" customHeight="1" x14ac:dyDescent="0.3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10"/>
      <c r="L36" s="9"/>
      <c r="M36" s="12"/>
      <c r="N36" s="9"/>
      <c r="O36" s="11"/>
      <c r="P36" s="11"/>
      <c r="Q36" s="51"/>
      <c r="R36" s="52"/>
      <c r="S36" s="52"/>
    </row>
    <row r="37" spans="1:29" ht="20.25" customHeight="1" x14ac:dyDescent="0.3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</row>
    <row r="38" spans="1:29" ht="16.5" customHeight="1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30"/>
    </row>
    <row r="39" spans="1:29" ht="20.25" x14ac:dyDescent="0.3">
      <c r="A39" s="6"/>
      <c r="B39" s="6"/>
      <c r="C39" s="7"/>
      <c r="D39" s="7"/>
      <c r="Q39" s="51"/>
      <c r="R39" s="52"/>
      <c r="S39" s="52"/>
    </row>
    <row r="40" spans="1:29" ht="20.25" x14ac:dyDescent="0.3">
      <c r="A40" s="61"/>
      <c r="B40" s="61"/>
      <c r="C40" s="5"/>
      <c r="D40" s="5"/>
    </row>
  </sheetData>
  <mergeCells count="28">
    <mergeCell ref="Q39:S39"/>
    <mergeCell ref="A40:B40"/>
    <mergeCell ref="A34:J34"/>
    <mergeCell ref="K34:N34"/>
    <mergeCell ref="A37:K37"/>
    <mergeCell ref="A36:J36"/>
    <mergeCell ref="A1:AC1"/>
    <mergeCell ref="I5:I6"/>
    <mergeCell ref="K5:O5"/>
    <mergeCell ref="J5:J6"/>
    <mergeCell ref="E5:E6"/>
    <mergeCell ref="B5:B6"/>
    <mergeCell ref="C5:C6"/>
    <mergeCell ref="D5:D6"/>
    <mergeCell ref="A2:AC2"/>
    <mergeCell ref="T5:W5"/>
    <mergeCell ref="A5:A6"/>
    <mergeCell ref="P5:P6"/>
    <mergeCell ref="H5:H6"/>
    <mergeCell ref="A3:AC3"/>
    <mergeCell ref="A32:B32"/>
    <mergeCell ref="AC5:AC6"/>
    <mergeCell ref="Q34:S34"/>
    <mergeCell ref="Q36:S36"/>
    <mergeCell ref="Q5:S5"/>
    <mergeCell ref="X5:AB5"/>
    <mergeCell ref="F5:F6"/>
    <mergeCell ref="G5:G6"/>
  </mergeCells>
  <phoneticPr fontId="0" type="noConversion"/>
  <pageMargins left="0.39370078740157483" right="0" top="0.19685039370078741" bottom="0.19685039370078741" header="0.51181102362204722" footer="0.51181102362204722"/>
  <pageSetup paperSize="9" scale="44" firstPageNumber="2" orientation="landscape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2</vt:lpstr>
    </vt:vector>
  </TitlesOfParts>
  <Company>FUADMR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Ї®ЄгЇ вҐ«м</dc:creator>
  <cp:lastModifiedBy>User</cp:lastModifiedBy>
  <cp:lastPrinted>2020-03-20T00:34:03Z</cp:lastPrinted>
  <dcterms:created xsi:type="dcterms:W3CDTF">2001-11-30T05:09:16Z</dcterms:created>
  <dcterms:modified xsi:type="dcterms:W3CDTF">2020-03-20T00:34:06Z</dcterms:modified>
</cp:coreProperties>
</file>