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Оценка ожид. исп.2018г." sheetId="1" r:id="rId1"/>
  </sheets>
  <definedNames/>
  <calcPr fullCalcOnLoad="1"/>
</workbook>
</file>

<file path=xl/sharedStrings.xml><?xml version="1.0" encoding="utf-8"?>
<sst xmlns="http://schemas.openxmlformats.org/spreadsheetml/2006/main" count="137" uniqueCount="133">
  <si>
    <t>Наименование</t>
  </si>
  <si>
    <t xml:space="preserve">Ожидаемое исполнение          </t>
  </si>
  <si>
    <r>
      <t>ДОХОДЫ</t>
    </r>
    <r>
      <rPr>
        <b/>
        <sz val="14"/>
        <rFont val="Times New Roman"/>
        <family val="1"/>
      </rPr>
      <t xml:space="preserve"> - всего</t>
    </r>
  </si>
  <si>
    <t>Расходы - 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</si>
  <si>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</si>
  <si>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</si>
  <si>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</si>
  <si>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</si>
  <si>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</si>
  <si>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</si>
  <si>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в том числе:</t>
  </si>
  <si>
    <t xml:space="preserve">Источники финансирования дефицита местного бюджета </t>
  </si>
  <si>
    <t>тыс.руб.</t>
  </si>
  <si>
    <t>Налоговые доходы</t>
  </si>
  <si>
    <t>Неналоговые доходы</t>
  </si>
  <si>
    <t>Безвозмездные поступления</t>
  </si>
  <si>
    <t xml:space="preserve">Профицит (+) /                        Дефицит (-) </t>
  </si>
  <si>
    <t>Физическая культура и спорт</t>
  </si>
  <si>
    <t xml:space="preserve">Обслуживание государственного и муниципального долга </t>
  </si>
  <si>
    <t>Здравоохранение</t>
  </si>
  <si>
    <t>Культура, кинематография</t>
  </si>
  <si>
    <t>Удельный вес, %</t>
  </si>
  <si>
    <t>0102</t>
  </si>
  <si>
    <t>0103</t>
  </si>
  <si>
    <t>0104</t>
  </si>
  <si>
    <t>0106</t>
  </si>
  <si>
    <t>0111</t>
  </si>
  <si>
    <t>0113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</si>
  <si>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</si>
  <si>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</si>
  <si>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</si>
  <si>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</si>
  <si>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</si>
  <si>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</si>
  <si>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</si>
  <si>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</si>
  <si>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</si>
  <si>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Сельское хозяйство и рыболовство</t>
  </si>
  <si>
    <t>Транспорт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</si>
  <si>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</si>
  <si>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Другие вопросы в области национальной экономики</t>
  </si>
  <si>
    <t>0400</t>
  </si>
  <si>
    <t>0405</t>
  </si>
  <si>
    <t>0408</t>
  </si>
  <si>
    <t>0409</t>
  </si>
  <si>
    <t>0412</t>
  </si>
  <si>
    <t>0500</t>
  </si>
  <si>
    <t>Жилищное хозяйство</t>
  </si>
  <si>
    <t>Коммунальное хозяйство</t>
  </si>
  <si>
    <t>Благоустройство</t>
  </si>
  <si>
    <t>Другие вопросы  в области жилищно-коммунального хозяйства</t>
  </si>
  <si>
    <t>0501</t>
  </si>
  <si>
    <t>0502</t>
  </si>
  <si>
    <t>0503</t>
  </si>
  <si>
    <t>0505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</si>
  <si>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</si>
  <si>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</si>
  <si>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</si>
  <si>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</si>
  <si>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0701</t>
  </si>
  <si>
    <t>0702</t>
  </si>
  <si>
    <t>0707</t>
  </si>
  <si>
    <t>0709</t>
  </si>
  <si>
    <t>0700</t>
  </si>
  <si>
    <t>0800</t>
  </si>
  <si>
    <t xml:space="preserve">Культура </t>
  </si>
  <si>
    <t>Другие вопросы в области культуры, кинематографии</t>
  </si>
  <si>
    <t>0801</t>
  </si>
  <si>
    <t>Другие вопросы в области здравоохранения</t>
  </si>
  <si>
    <t>0909</t>
  </si>
  <si>
    <t>Пенсионное обеспечение</t>
  </si>
  <si>
    <t>Социальное обеспечение населения</t>
  </si>
  <si>
    <t>Охрана семьи и детства</t>
  </si>
  <si>
    <t>1001</t>
  </si>
  <si>
    <t>1003</t>
  </si>
  <si>
    <t>1004</t>
  </si>
  <si>
    <t>1000</t>
  </si>
  <si>
    <t>1100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</si>
  <si>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</si>
  <si>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</si>
  <si>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</si>
  <si>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</si>
  <si>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1300</t>
  </si>
  <si>
    <t>0804</t>
  </si>
  <si>
    <t>1101</t>
  </si>
  <si>
    <t>1102</t>
  </si>
  <si>
    <t>1105</t>
  </si>
  <si>
    <t>1301</t>
  </si>
  <si>
    <t>1006</t>
  </si>
  <si>
    <t>0100</t>
  </si>
  <si>
    <t>Другие вопросы в области социальной политики</t>
  </si>
  <si>
    <t>Рз.Пр.</t>
  </si>
  <si>
    <t>Г.Д.</t>
  </si>
  <si>
    <t>200</t>
  </si>
  <si>
    <t>Налоги на прибыль, доходы</t>
  </si>
  <si>
    <t>101</t>
  </si>
  <si>
    <t>Налоги на товары (работы услуги) реализуемые на территории РФ</t>
  </si>
  <si>
    <t>105</t>
  </si>
  <si>
    <t>Налоги на совокупный доход</t>
  </si>
  <si>
    <t>103</t>
  </si>
  <si>
    <t>Налоги на имущество</t>
  </si>
  <si>
    <t>106</t>
  </si>
  <si>
    <t>108</t>
  </si>
  <si>
    <t>Доходы от использования имущества, находящегося в государственной и муниципальной собственности</t>
  </si>
  <si>
    <t>111</t>
  </si>
  <si>
    <t>Платежи при пользовании природными ресурсами</t>
  </si>
  <si>
    <t>112</t>
  </si>
  <si>
    <t>Доходы от оказания платных услуг (работ и компенсации затрат государства</t>
  </si>
  <si>
    <t>113</t>
  </si>
  <si>
    <t>Доходы от продажи материальных и нематериальных активов</t>
  </si>
  <si>
    <t>114</t>
  </si>
  <si>
    <t>Штрафы, санкции, возмещения ущерба</t>
  </si>
  <si>
    <t>116</t>
  </si>
  <si>
    <t>Прочие неналоговые доходы</t>
  </si>
  <si>
    <t>117</t>
  </si>
  <si>
    <t>Дотации бюджетам бюджетной системы Российской Федерации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</si>
  <si>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</si>
  <si>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</si>
  <si>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Прочие безвоздмезные поступления</t>
  </si>
  <si>
    <t>202</t>
  </si>
  <si>
    <t>Государственная пошлина</t>
  </si>
  <si>
    <t>Дополнительное образование детей</t>
  </si>
  <si>
    <t>0703</t>
  </si>
  <si>
    <t>0900</t>
  </si>
  <si>
    <t>Утверждено решением Белогорского городского Совета народных депутатов от 14.12.2017 года № 07/40</t>
  </si>
  <si>
    <t xml:space="preserve">Оценка ожидаемого исполнения местного бюджета за 2018 год                                                  </t>
  </si>
  <si>
    <t>Судебная система</t>
  </si>
  <si>
    <t>0105</t>
  </si>
  <si>
    <t>Утверждено решением Белогорского городского Совета народных депутатов от 14.12.2017 года № 07/40 (с учетом внесенных изменений)</t>
  </si>
  <si>
    <t>Безвозмездные поступления от других бюджетов бюджетной системы РФ</t>
  </si>
  <si>
    <t>Возврат остатков субсидий, субвенций и иных межбюджетных трансфертов, имеющих целевое назначение, прошлых лет</t>
  </si>
  <si>
    <t>2019</t>
  </si>
  <si>
    <t>207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</si>
</sst>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+&quot;#,##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181" fontId="5" fillId="0" borderId="10" xfId="0" applyNumberFormat="1" applyFont="1" applyFill="1" applyBorder="1" applyAlignment="1">
      <alignment vertical="center" wrapText="1"/>
    </xf>
    <xf numFmtId="181" fontId="7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1" fontId="6" fillId="0" borderId="10" xfId="0" applyNumberFormat="1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/>
    </xf>
    <xf numFmtId="181" fontId="16" fillId="0" borderId="10" xfId="0" applyNumberFormat="1" applyFont="1" applyFill="1" applyBorder="1" applyAlignment="1">
      <alignment horizontal="right" vertical="center" wrapText="1"/>
    </xf>
    <xf numFmtId="181" fontId="16" fillId="34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 wrapText="1"/>
    </xf>
    <xf numFmtId="181" fontId="8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="80" zoomScaleNormal="80" zoomScalePageLayoutView="0" workbookViewId="0" topLeftCell="A22">
      <selection activeCell="E28" sqref="E28"/>
    </sheetView>
  </sheetViews>
  <sheetFormatPr defaultColWidth="15.875" defaultRowHeight="12.75"/>
  <cols>
    <col min="1" max="1" width="43.625" style="11" customWidth="1"/>
    <col min="2" max="2" width="9.75390625" style="12" customWidth="1"/>
    <col min="3" max="3" width="18.00390625" style="5" customWidth="1"/>
    <col min="4" max="4" width="12.25390625" style="6" customWidth="1"/>
    <col min="5" max="5" width="20.00390625" style="2" customWidth="1"/>
    <col min="6" max="6" width="13.125" style="2" customWidth="1"/>
    <col min="7" max="7" width="17.375" style="2" customWidth="1"/>
    <col min="8" max="8" width="13.75390625" style="1" customWidth="1"/>
    <col min="9" max="16384" width="15.875" style="2" customWidth="1"/>
  </cols>
  <sheetData>
    <row r="1" spans="1:8" ht="36.75" customHeight="1">
      <c r="A1" s="53" t="s">
        <v>125</v>
      </c>
      <c r="B1" s="53"/>
      <c r="C1" s="53"/>
      <c r="D1" s="53"/>
      <c r="E1" s="53"/>
      <c r="F1" s="53"/>
      <c r="G1" s="53"/>
      <c r="H1" s="53"/>
    </row>
    <row r="2" spans="1:8" ht="15.75" customHeight="1">
      <c r="A2" s="3"/>
      <c r="B2" s="4"/>
      <c r="E2" s="7"/>
      <c r="F2" s="7"/>
      <c r="G2" s="54" t="s">
        <v>12</v>
      </c>
      <c r="H2" s="54"/>
    </row>
    <row r="3" spans="1:8" ht="29.25" customHeight="1">
      <c r="A3" s="50" t="s">
        <v>0</v>
      </c>
      <c r="B3" s="50"/>
      <c r="C3" s="50" t="s">
        <v>124</v>
      </c>
      <c r="D3" s="50" t="s">
        <v>21</v>
      </c>
      <c r="E3" s="50" t="s">
        <v>128</v>
      </c>
      <c r="F3" s="50" t="s">
        <v>21</v>
      </c>
      <c r="G3" s="52" t="s">
        <v>1</v>
      </c>
      <c r="H3" s="50" t="s">
        <v>21</v>
      </c>
    </row>
    <row r="4" spans="1:8" ht="111.75" customHeight="1">
      <c r="A4" s="50"/>
      <c r="B4" s="50"/>
      <c r="C4" s="50"/>
      <c r="D4" s="50"/>
      <c r="E4" s="51"/>
      <c r="F4" s="50"/>
      <c r="G4" s="52"/>
      <c r="H4" s="50"/>
    </row>
    <row r="5" spans="1:8" s="8" customFormat="1" ht="16.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5">
        <v>7</v>
      </c>
      <c r="H5" s="32">
        <v>8</v>
      </c>
    </row>
    <row r="6" spans="1:8" s="9" customFormat="1" ht="20.25">
      <c r="A6" s="13" t="s">
        <v>2</v>
      </c>
      <c r="B6" s="33" t="s">
        <v>92</v>
      </c>
      <c r="C6" s="38">
        <f>C8+C14+C21</f>
        <v>1218825.7000000002</v>
      </c>
      <c r="D6" s="38">
        <v>100</v>
      </c>
      <c r="E6" s="38">
        <f>E8+E14+E21</f>
        <v>1570059.7999999998</v>
      </c>
      <c r="F6" s="38">
        <v>100</v>
      </c>
      <c r="G6" s="38">
        <f>G8+G14+G21</f>
        <v>1568913.13</v>
      </c>
      <c r="H6" s="38">
        <v>100</v>
      </c>
    </row>
    <row r="7" spans="1:8" s="9" customFormat="1" ht="19.5" customHeight="1">
      <c r="A7" s="14" t="s">
        <v>10</v>
      </c>
      <c r="B7" s="13"/>
      <c r="C7" s="38"/>
      <c r="D7" s="38"/>
      <c r="E7" s="38"/>
      <c r="F7" s="38"/>
      <c r="G7" s="38"/>
      <c r="H7" s="38"/>
    </row>
    <row r="8" spans="1:9" s="10" customFormat="1" ht="18.75">
      <c r="A8" s="29" t="s">
        <v>13</v>
      </c>
      <c r="B8" s="34">
        <v>100</v>
      </c>
      <c r="C8" s="39">
        <f>C9+C10+C11+C12+C13</f>
        <v>484185.9</v>
      </c>
      <c r="D8" s="39">
        <f>C8/C6*100</f>
        <v>39.725606376695204</v>
      </c>
      <c r="E8" s="39">
        <f>E9+E10+E11+E12+E13</f>
        <v>484185.9</v>
      </c>
      <c r="F8" s="39">
        <f>E8/1385353.4*100</f>
        <v>34.95035274031883</v>
      </c>
      <c r="G8" s="39">
        <f>G9+G10+G11+G12+G13</f>
        <v>487521.23</v>
      </c>
      <c r="H8" s="39">
        <f aca="true" t="shared" si="0" ref="H8:H13">G8/1384115*100</f>
        <v>35.22259566582257</v>
      </c>
      <c r="I8" s="49"/>
    </row>
    <row r="9" spans="1:8" s="10" customFormat="1" ht="18.75">
      <c r="A9" s="15" t="s">
        <v>94</v>
      </c>
      <c r="B9" s="24" t="s">
        <v>95</v>
      </c>
      <c r="C9" s="40">
        <v>330213.7</v>
      </c>
      <c r="D9" s="40">
        <f>C9/1107396.7*100</f>
        <v>29.818916744108055</v>
      </c>
      <c r="E9" s="40">
        <v>330213.7</v>
      </c>
      <c r="F9" s="40">
        <f>E9/1385353.4*100</f>
        <v>23.83606233615192</v>
      </c>
      <c r="G9" s="40">
        <v>331223</v>
      </c>
      <c r="H9" s="41">
        <f t="shared" si="0"/>
        <v>23.930309258984984</v>
      </c>
    </row>
    <row r="10" spans="1:8" s="10" customFormat="1" ht="31.5" customHeight="1">
      <c r="A10" s="15" t="s">
        <v>96</v>
      </c>
      <c r="B10" s="24" t="s">
        <v>99</v>
      </c>
      <c r="C10" s="40">
        <v>5087.2</v>
      </c>
      <c r="D10" s="40">
        <f>C10/1107396.7*100</f>
        <v>0.45938370594747124</v>
      </c>
      <c r="E10" s="40">
        <v>5087.2</v>
      </c>
      <c r="F10" s="40">
        <f aca="true" t="shared" si="1" ref="F10:F27">E10/1385353.4*100</f>
        <v>0.36721316019435907</v>
      </c>
      <c r="G10" s="40">
        <v>5087.23</v>
      </c>
      <c r="H10" s="41">
        <f t="shared" si="0"/>
        <v>0.3675438818306282</v>
      </c>
    </row>
    <row r="11" spans="1:8" s="10" customFormat="1" ht="18.75">
      <c r="A11" s="15" t="s">
        <v>98</v>
      </c>
      <c r="B11" s="24" t="s">
        <v>97</v>
      </c>
      <c r="C11" s="40">
        <v>68605</v>
      </c>
      <c r="D11" s="40">
        <f>C11/1107396.7*100</f>
        <v>6.195160234810164</v>
      </c>
      <c r="E11" s="40">
        <v>68605</v>
      </c>
      <c r="F11" s="40">
        <f t="shared" si="1"/>
        <v>4.952165996055592</v>
      </c>
      <c r="G11" s="40">
        <v>70721</v>
      </c>
      <c r="H11" s="41">
        <f t="shared" si="0"/>
        <v>5.109474285012445</v>
      </c>
    </row>
    <row r="12" spans="1:8" s="10" customFormat="1" ht="18.75">
      <c r="A12" s="15" t="s">
        <v>100</v>
      </c>
      <c r="B12" s="24" t="s">
        <v>101</v>
      </c>
      <c r="C12" s="40">
        <v>69398</v>
      </c>
      <c r="D12" s="40">
        <f>C12/1107396.7*100</f>
        <v>6.266769622846086</v>
      </c>
      <c r="E12" s="40">
        <v>69398</v>
      </c>
      <c r="F12" s="40">
        <f t="shared" si="1"/>
        <v>5.00940770780943</v>
      </c>
      <c r="G12" s="40">
        <v>69608</v>
      </c>
      <c r="H12" s="41">
        <f t="shared" si="0"/>
        <v>5.02906189153358</v>
      </c>
    </row>
    <row r="13" spans="1:8" s="10" customFormat="1" ht="18.75">
      <c r="A13" s="15" t="s">
        <v>120</v>
      </c>
      <c r="B13" s="24" t="s">
        <v>102</v>
      </c>
      <c r="C13" s="40">
        <v>10882</v>
      </c>
      <c r="D13" s="40">
        <f>C13/1107396.7*100</f>
        <v>0.9826650196808425</v>
      </c>
      <c r="E13" s="40">
        <v>10882</v>
      </c>
      <c r="F13" s="40">
        <f t="shared" si="1"/>
        <v>0.7855035401075279</v>
      </c>
      <c r="G13" s="40">
        <v>10882</v>
      </c>
      <c r="H13" s="41">
        <f t="shared" si="0"/>
        <v>0.78620634846093</v>
      </c>
    </row>
    <row r="14" spans="1:8" s="10" customFormat="1" ht="18.75">
      <c r="A14" s="29" t="s">
        <v>14</v>
      </c>
      <c r="B14" s="34">
        <v>100</v>
      </c>
      <c r="C14" s="39">
        <f>C15+C16+C17+C18+C19+C20</f>
        <v>103199</v>
      </c>
      <c r="D14" s="39">
        <f>C14/C6*100</f>
        <v>8.467084341920259</v>
      </c>
      <c r="E14" s="39">
        <f>E15+E16+E17+E18+E19+E20</f>
        <v>135646.5</v>
      </c>
      <c r="F14" s="39">
        <f t="shared" si="1"/>
        <v>9.791472702921869</v>
      </c>
      <c r="G14" s="39">
        <f>G15+G16+G17+G18+G19+G20</f>
        <v>131545.39999999997</v>
      </c>
      <c r="H14" s="39">
        <v>8.6</v>
      </c>
    </row>
    <row r="15" spans="1:8" s="10" customFormat="1" ht="47.25">
      <c r="A15" s="15" t="s">
        <v>103</v>
      </c>
      <c r="B15" s="24" t="s">
        <v>104</v>
      </c>
      <c r="C15" s="40">
        <v>58857</v>
      </c>
      <c r="D15" s="40">
        <f aca="true" t="shared" si="2" ref="D15:D27">C15/1107396.7*100</f>
        <v>5.3148975430394545</v>
      </c>
      <c r="E15" s="40">
        <v>88857</v>
      </c>
      <c r="F15" s="40">
        <f t="shared" si="1"/>
        <v>6.414031250076696</v>
      </c>
      <c r="G15" s="40">
        <v>83411.9</v>
      </c>
      <c r="H15" s="40">
        <f aca="true" t="shared" si="3" ref="H15:H26">G15/1384115*100</f>
        <v>6.026370641167822</v>
      </c>
    </row>
    <row r="16" spans="1:8" s="10" customFormat="1" ht="31.5">
      <c r="A16" s="15" t="s">
        <v>105</v>
      </c>
      <c r="B16" s="24" t="s">
        <v>106</v>
      </c>
      <c r="C16" s="40">
        <v>1756</v>
      </c>
      <c r="D16" s="40">
        <f t="shared" si="2"/>
        <v>0.15857009507071856</v>
      </c>
      <c r="E16" s="40">
        <v>1756</v>
      </c>
      <c r="F16" s="40">
        <f t="shared" si="1"/>
        <v>0.1267546605797481</v>
      </c>
      <c r="G16" s="40">
        <v>980.4</v>
      </c>
      <c r="H16" s="40">
        <f t="shared" si="3"/>
        <v>0.07083226466008966</v>
      </c>
    </row>
    <row r="17" spans="1:8" s="10" customFormat="1" ht="31.5">
      <c r="A17" s="15" t="s">
        <v>107</v>
      </c>
      <c r="B17" s="24" t="s">
        <v>108</v>
      </c>
      <c r="C17" s="40">
        <v>463</v>
      </c>
      <c r="D17" s="40">
        <f t="shared" si="2"/>
        <v>0.04180976880281474</v>
      </c>
      <c r="E17" s="40">
        <v>2663</v>
      </c>
      <c r="F17" s="40">
        <f t="shared" si="1"/>
        <v>0.19222531954662256</v>
      </c>
      <c r="G17" s="40">
        <v>3170.4</v>
      </c>
      <c r="H17" s="40">
        <f t="shared" si="3"/>
        <v>0.22905611166702192</v>
      </c>
    </row>
    <row r="18" spans="1:8" s="10" customFormat="1" ht="37.5" customHeight="1">
      <c r="A18" s="15" t="s">
        <v>109</v>
      </c>
      <c r="B18" s="24" t="s">
        <v>110</v>
      </c>
      <c r="C18" s="40">
        <v>36580</v>
      </c>
      <c r="D18" s="40">
        <f t="shared" si="2"/>
        <v>3.3032426410517566</v>
      </c>
      <c r="E18" s="40">
        <v>36580</v>
      </c>
      <c r="F18" s="40">
        <f t="shared" si="1"/>
        <v>2.6404814829198098</v>
      </c>
      <c r="G18" s="40">
        <v>31215</v>
      </c>
      <c r="H18" s="40">
        <f t="shared" si="3"/>
        <v>2.255231682338534</v>
      </c>
    </row>
    <row r="19" spans="1:8" s="10" customFormat="1" ht="18.75">
      <c r="A19" s="15" t="s">
        <v>111</v>
      </c>
      <c r="B19" s="24" t="s">
        <v>112</v>
      </c>
      <c r="C19" s="40">
        <v>3342</v>
      </c>
      <c r="D19" s="40">
        <f t="shared" si="2"/>
        <v>0.3017888711425635</v>
      </c>
      <c r="E19" s="40">
        <v>3589.5</v>
      </c>
      <c r="F19" s="40">
        <f t="shared" si="1"/>
        <v>0.25910356158941106</v>
      </c>
      <c r="G19" s="40">
        <v>6624.7</v>
      </c>
      <c r="H19" s="40">
        <f t="shared" si="3"/>
        <v>0.4786235247793717</v>
      </c>
    </row>
    <row r="20" spans="1:8" s="10" customFormat="1" ht="18.75">
      <c r="A20" s="15" t="s">
        <v>113</v>
      </c>
      <c r="B20" s="24" t="s">
        <v>114</v>
      </c>
      <c r="C20" s="40">
        <v>2201</v>
      </c>
      <c r="D20" s="40">
        <f t="shared" si="2"/>
        <v>0.198754430097182</v>
      </c>
      <c r="E20" s="40">
        <v>2201</v>
      </c>
      <c r="F20" s="40">
        <f t="shared" si="1"/>
        <v>0.15887642820958178</v>
      </c>
      <c r="G20" s="40">
        <v>6143</v>
      </c>
      <c r="H20" s="40">
        <f t="shared" si="3"/>
        <v>0.4438215032710432</v>
      </c>
    </row>
    <row r="21" spans="1:8" s="10" customFormat="1" ht="18.75">
      <c r="A21" s="29" t="s">
        <v>15</v>
      </c>
      <c r="B21" s="34" t="s">
        <v>93</v>
      </c>
      <c r="C21" s="39">
        <f>C22+C26+C27</f>
        <v>631440.8</v>
      </c>
      <c r="D21" s="39">
        <f t="shared" si="2"/>
        <v>57.02028911590581</v>
      </c>
      <c r="E21" s="39">
        <f>E22+E26+E27</f>
        <v>950227.3999999999</v>
      </c>
      <c r="F21" s="39">
        <f t="shared" si="1"/>
        <v>68.59097469281123</v>
      </c>
      <c r="G21" s="39">
        <f>G22+G26+G27</f>
        <v>949846.4999999999</v>
      </c>
      <c r="H21" s="39">
        <f t="shared" si="3"/>
        <v>68.62482524934704</v>
      </c>
    </row>
    <row r="22" spans="1:8" s="10" customFormat="1" ht="31.5">
      <c r="A22" s="29" t="s">
        <v>129</v>
      </c>
      <c r="B22" s="34"/>
      <c r="C22" s="39">
        <f>C23+C24+C25</f>
        <v>631440.8</v>
      </c>
      <c r="D22" s="39">
        <f t="shared" si="2"/>
        <v>57.02028911590581</v>
      </c>
      <c r="E22" s="39">
        <f>E23+E24+E25</f>
        <v>954325.3999999999</v>
      </c>
      <c r="F22" s="39"/>
      <c r="G22" s="39">
        <f>G23+G24+G25</f>
        <v>954325.3999999999</v>
      </c>
      <c r="H22" s="39"/>
    </row>
    <row r="23" spans="1:8" s="10" customFormat="1" ht="31.5">
      <c r="A23" s="15" t="s">
        <v>115</v>
      </c>
      <c r="B23" s="24" t="s">
        <v>119</v>
      </c>
      <c r="C23" s="40">
        <v>137549.1</v>
      </c>
      <c r="D23" s="40">
        <f t="shared" si="2"/>
        <v>12.420941835929257</v>
      </c>
      <c r="E23" s="40">
        <v>213319.1</v>
      </c>
      <c r="F23" s="40">
        <f t="shared" si="1"/>
        <v>15.398172047652247</v>
      </c>
      <c r="G23" s="40">
        <v>213319.1</v>
      </c>
      <c r="H23" s="40">
        <f t="shared" si="3"/>
        <v>15.411949151623963</v>
      </c>
    </row>
    <row r="24" spans="1:8" s="10" customFormat="1" ht="31.5">
      <c r="A24" s="15" t="s">
        <v>116</v>
      </c>
      <c r="B24" s="24" t="s">
        <v>119</v>
      </c>
      <c r="C24" s="40">
        <v>4225.7</v>
      </c>
      <c r="D24" s="40">
        <f t="shared" si="2"/>
        <v>0.3815886393737673</v>
      </c>
      <c r="E24" s="40">
        <v>263658</v>
      </c>
      <c r="F24" s="40">
        <f t="shared" si="1"/>
        <v>19.031822493812772</v>
      </c>
      <c r="G24" s="40">
        <v>263658</v>
      </c>
      <c r="H24" s="40">
        <f t="shared" si="3"/>
        <v>19.04885070965924</v>
      </c>
    </row>
    <row r="25" spans="1:8" s="10" customFormat="1" ht="31.5">
      <c r="A25" s="15" t="s">
        <v>117</v>
      </c>
      <c r="B25" s="24" t="s">
        <v>119</v>
      </c>
      <c r="C25" s="40">
        <v>489666</v>
      </c>
      <c r="D25" s="40">
        <f t="shared" si="2"/>
        <v>44.21775864060278</v>
      </c>
      <c r="E25" s="40">
        <v>477348.3</v>
      </c>
      <c r="F25" s="40">
        <f t="shared" si="1"/>
        <v>34.45678914853062</v>
      </c>
      <c r="G25" s="40">
        <v>477348.3</v>
      </c>
      <c r="H25" s="40">
        <f t="shared" si="3"/>
        <v>34.487618442109216</v>
      </c>
    </row>
    <row r="26" spans="1:8" s="10" customFormat="1" ht="18.75">
      <c r="A26" s="15" t="s">
        <v>118</v>
      </c>
      <c r="B26" s="24" t="s">
        <v>132</v>
      </c>
      <c r="C26" s="40"/>
      <c r="D26" s="40">
        <f t="shared" si="2"/>
        <v>0</v>
      </c>
      <c r="E26" s="40">
        <v>5130</v>
      </c>
      <c r="F26" s="40">
        <f t="shared" si="1"/>
        <v>0.3703026245866217</v>
      </c>
      <c r="G26" s="40">
        <v>5139.9</v>
      </c>
      <c r="H26" s="40">
        <f t="shared" si="3"/>
        <v>0.3713492014753109</v>
      </c>
    </row>
    <row r="27" spans="1:8" s="10" customFormat="1" ht="72.75" customHeight="1">
      <c r="A27" s="15" t="s">
        <v>130</v>
      </c>
      <c r="B27" s="24" t="s">
        <v>131</v>
      </c>
      <c r="C27" s="40"/>
      <c r="D27" s="40">
        <f t="shared" si="2"/>
        <v>0</v>
      </c>
      <c r="E27" s="40">
        <v>-9228</v>
      </c>
      <c r="F27" s="40">
        <f t="shared" si="1"/>
        <v>-0.6661116217710225</v>
      </c>
      <c r="G27" s="40">
        <v>-9618.8</v>
      </c>
      <c r="H27" s="40"/>
    </row>
    <row r="28" spans="1:8" s="9" customFormat="1" ht="37.5" customHeight="1">
      <c r="A28" s="13" t="s">
        <v>3</v>
      </c>
      <c r="B28" s="33" t="s">
        <v>91</v>
      </c>
      <c r="C28" s="38">
        <f aca="true" t="shared" si="4" ref="C28:H28">C29+C37+C39+C44+C49+C55+C58+C60+C65+C69</f>
        <v>1257459.0999999999</v>
      </c>
      <c r="D28" s="38">
        <f t="shared" si="4"/>
        <v>100</v>
      </c>
      <c r="E28" s="38">
        <f t="shared" si="4"/>
        <v>1803902.7</v>
      </c>
      <c r="F28" s="38">
        <f t="shared" si="4"/>
        <v>100.00000000000001</v>
      </c>
      <c r="G28" s="38">
        <f t="shared" si="4"/>
        <v>1764913.0999999996</v>
      </c>
      <c r="H28" s="38">
        <f t="shared" si="4"/>
        <v>100.00000000000001</v>
      </c>
    </row>
    <row r="29" spans="1:8" s="8" customFormat="1" ht="38.25" customHeight="1">
      <c r="A29" s="29" t="s">
        <v>4</v>
      </c>
      <c r="B29" s="30" t="s">
        <v>89</v>
      </c>
      <c r="C29" s="39">
        <f>C30+C31+C32+C33+C34+C35+C36</f>
        <v>147493.5</v>
      </c>
      <c r="D29" s="38">
        <f>C29/C28*100</f>
        <v>11.729486867604681</v>
      </c>
      <c r="E29" s="39">
        <f>E30+E31+E32+E33+E34+E35+E36</f>
        <v>153043.5</v>
      </c>
      <c r="F29" s="38">
        <f>E29/E28*100</f>
        <v>8.484021893198564</v>
      </c>
      <c r="G29" s="39">
        <f>G30+G31+G32+G33+G34+G35+G36</f>
        <v>147964.4</v>
      </c>
      <c r="H29" s="38">
        <f>G29/G28*100</f>
        <v>8.38366489545576</v>
      </c>
    </row>
    <row r="30" spans="1:8" s="8" customFormat="1" ht="52.5" customHeight="1">
      <c r="A30" s="20" t="s">
        <v>28</v>
      </c>
      <c r="B30" s="24" t="s">
        <v>22</v>
      </c>
      <c r="C30" s="40">
        <v>1397.7</v>
      </c>
      <c r="D30" s="41">
        <f>C30/C28*100</f>
        <v>0.1111527205934571</v>
      </c>
      <c r="E30" s="40">
        <v>1397.7</v>
      </c>
      <c r="F30" s="41">
        <f>E30/E28*100</f>
        <v>0.07748200609711378</v>
      </c>
      <c r="G30" s="40">
        <v>1397.7</v>
      </c>
      <c r="H30" s="41">
        <f>G30/G28*100</f>
        <v>0.07919370081167171</v>
      </c>
    </row>
    <row r="31" spans="1:8" s="8" customFormat="1" ht="81" customHeight="1">
      <c r="A31" s="21" t="s">
        <v>29</v>
      </c>
      <c r="B31" s="24" t="s">
        <v>23</v>
      </c>
      <c r="C31" s="40">
        <v>5012.5</v>
      </c>
      <c r="D31" s="41">
        <f>C31/C28*100</f>
        <v>0.3986213149994302</v>
      </c>
      <c r="E31" s="40">
        <v>4975.9</v>
      </c>
      <c r="F31" s="41">
        <f>E31/E28*100</f>
        <v>0.27584082001762067</v>
      </c>
      <c r="G31" s="40">
        <v>4925.9</v>
      </c>
      <c r="H31" s="41">
        <f>G31/G28*100</f>
        <v>0.2791015602977847</v>
      </c>
    </row>
    <row r="32" spans="1:8" s="8" customFormat="1" ht="96" customHeight="1">
      <c r="A32" s="21" t="s">
        <v>30</v>
      </c>
      <c r="B32" s="24" t="s">
        <v>24</v>
      </c>
      <c r="C32" s="40">
        <v>45609.6</v>
      </c>
      <c r="D32" s="41">
        <f>C32/C28*100</f>
        <v>3.627123935879903</v>
      </c>
      <c r="E32" s="42">
        <v>47249.1</v>
      </c>
      <c r="F32" s="41">
        <f>E32/E28*100</f>
        <v>2.619270983961607</v>
      </c>
      <c r="G32" s="40">
        <v>46777.4</v>
      </c>
      <c r="H32" s="41">
        <f>G32/G28*100</f>
        <v>2.650408113577944</v>
      </c>
    </row>
    <row r="33" spans="1:8" s="8" customFormat="1" ht="37.5" customHeight="1">
      <c r="A33" s="21" t="s">
        <v>126</v>
      </c>
      <c r="B33" s="24" t="s">
        <v>127</v>
      </c>
      <c r="C33" s="40">
        <v>405.4</v>
      </c>
      <c r="D33" s="41">
        <f>C33/C29*100</f>
        <v>0.2748595700827494</v>
      </c>
      <c r="E33" s="42">
        <v>405.4</v>
      </c>
      <c r="F33" s="41">
        <f>E33/E29*100</f>
        <v>0.2648920078278398</v>
      </c>
      <c r="G33" s="40">
        <v>405.4</v>
      </c>
      <c r="H33" s="41"/>
    </row>
    <row r="34" spans="1:8" s="8" customFormat="1" ht="66.75" customHeight="1">
      <c r="A34" s="22" t="s">
        <v>31</v>
      </c>
      <c r="B34" s="24" t="s">
        <v>25</v>
      </c>
      <c r="C34" s="40">
        <v>18911.8</v>
      </c>
      <c r="D34" s="41">
        <f>C34/C28*100</f>
        <v>1.5039693935174512</v>
      </c>
      <c r="E34" s="40">
        <v>19023.1</v>
      </c>
      <c r="F34" s="41">
        <f>E34/E28*100</f>
        <v>1.054552443432786</v>
      </c>
      <c r="G34" s="40">
        <v>18800</v>
      </c>
      <c r="H34" s="41">
        <f>G34/G28*100</f>
        <v>1.0652082530295686</v>
      </c>
    </row>
    <row r="35" spans="1:8" s="8" customFormat="1" ht="26.25" customHeight="1">
      <c r="A35" s="23" t="s">
        <v>32</v>
      </c>
      <c r="B35" s="24" t="s">
        <v>26</v>
      </c>
      <c r="C35" s="40">
        <v>1500</v>
      </c>
      <c r="D35" s="41">
        <f>C35/C28*100</f>
        <v>0.11928817406466741</v>
      </c>
      <c r="E35" s="40">
        <v>352.6</v>
      </c>
      <c r="F35" s="41">
        <f>E35/E28*100</f>
        <v>0.019546508800058898</v>
      </c>
      <c r="G35" s="40">
        <v>0</v>
      </c>
      <c r="H35" s="41">
        <f>G35/G28*100</f>
        <v>0</v>
      </c>
    </row>
    <row r="36" spans="1:8" s="8" customFormat="1" ht="22.5" customHeight="1">
      <c r="A36" s="23" t="s">
        <v>33</v>
      </c>
      <c r="B36" s="24" t="s">
        <v>27</v>
      </c>
      <c r="C36" s="40">
        <v>74656.5</v>
      </c>
      <c r="D36" s="41">
        <f>C36/C28*100</f>
        <v>5.937091711372561</v>
      </c>
      <c r="E36" s="40">
        <v>79639.7</v>
      </c>
      <c r="F36" s="41">
        <f>E36/E28*100</f>
        <v>4.4148556349519295</v>
      </c>
      <c r="G36" s="40">
        <v>75658</v>
      </c>
      <c r="H36" s="41">
        <f>G36/G28*100</f>
        <v>4.286783298282506</v>
      </c>
    </row>
    <row r="37" spans="1:8" s="8" customFormat="1" ht="40.5" customHeight="1">
      <c r="A37" s="29" t="s">
        <v>5</v>
      </c>
      <c r="B37" s="30" t="s">
        <v>35</v>
      </c>
      <c r="C37" s="39">
        <f>C38</f>
        <v>14863.1</v>
      </c>
      <c r="D37" s="38">
        <f>C37/C28*100</f>
        <v>1.1819947066270386</v>
      </c>
      <c r="E37" s="39">
        <f>E38</f>
        <v>14863.1</v>
      </c>
      <c r="F37" s="38">
        <f>E37/E28*100</f>
        <v>0.8239413356385574</v>
      </c>
      <c r="G37" s="39">
        <f>G38</f>
        <v>14862.7</v>
      </c>
      <c r="H37" s="38">
        <f>G37/G28*100</f>
        <v>0.8421207820373708</v>
      </c>
    </row>
    <row r="38" spans="1:8" s="8" customFormat="1" ht="65.25" customHeight="1">
      <c r="A38" s="19" t="s">
        <v>34</v>
      </c>
      <c r="B38" s="16" t="s">
        <v>36</v>
      </c>
      <c r="C38" s="40">
        <v>14863.1</v>
      </c>
      <c r="D38" s="41">
        <f>C38/C28*100</f>
        <v>1.1819947066270386</v>
      </c>
      <c r="E38" s="40">
        <v>14863.1</v>
      </c>
      <c r="F38" s="41">
        <f>E38/E28*100</f>
        <v>0.8239413356385574</v>
      </c>
      <c r="G38" s="40">
        <v>14862.7</v>
      </c>
      <c r="H38" s="41">
        <f>G38/G28*100</f>
        <v>0.8421207820373708</v>
      </c>
    </row>
    <row r="39" spans="1:8" s="8" customFormat="1" ht="21.75" customHeight="1">
      <c r="A39" s="29" t="s">
        <v>6</v>
      </c>
      <c r="B39" s="25" t="s">
        <v>41</v>
      </c>
      <c r="C39" s="39">
        <f>C40+C41+C42+C43</f>
        <v>38472</v>
      </c>
      <c r="D39" s="38">
        <f>C39/C28*100</f>
        <v>3.0595030884105894</v>
      </c>
      <c r="E39" s="39">
        <f>E40+E41+E42+E43</f>
        <v>132532.7</v>
      </c>
      <c r="F39" s="38">
        <f>E39/E28*100</f>
        <v>7.346998261048116</v>
      </c>
      <c r="G39" s="39">
        <f>G40+G41+G42+G43</f>
        <v>132044.9</v>
      </c>
      <c r="H39" s="38">
        <f>G39/G28*100</f>
        <v>7.481665811194898</v>
      </c>
    </row>
    <row r="40" spans="1:8" s="8" customFormat="1" ht="18" customHeight="1">
      <c r="A40" s="26" t="s">
        <v>37</v>
      </c>
      <c r="B40" s="27" t="s">
        <v>42</v>
      </c>
      <c r="C40" s="40">
        <v>325.4</v>
      </c>
      <c r="D40" s="41">
        <f>C40/C28*100</f>
        <v>0.025877581227095183</v>
      </c>
      <c r="E40" s="40">
        <v>325.4</v>
      </c>
      <c r="F40" s="41">
        <f>E40/E28*100</f>
        <v>0.018038666941404324</v>
      </c>
      <c r="G40" s="40">
        <v>325.4</v>
      </c>
      <c r="H40" s="41">
        <f>G40/G28*100</f>
        <v>0.018437168379564977</v>
      </c>
    </row>
    <row r="41" spans="1:8" s="8" customFormat="1" ht="24" customHeight="1">
      <c r="A41" s="23" t="s">
        <v>38</v>
      </c>
      <c r="B41" s="27" t="s">
        <v>43</v>
      </c>
      <c r="C41" s="40">
        <v>20</v>
      </c>
      <c r="D41" s="41">
        <f>C41/C28*100</f>
        <v>0.0015905089875288987</v>
      </c>
      <c r="E41" s="40">
        <v>90.6</v>
      </c>
      <c r="F41" s="41">
        <f>E41/E28*100</f>
        <v>0.005022443838018536</v>
      </c>
      <c r="G41" s="40">
        <v>90.6</v>
      </c>
      <c r="H41" s="41">
        <f>G41/G28*100</f>
        <v>0.0051333972193871764</v>
      </c>
    </row>
    <row r="42" spans="1:8" s="8" customFormat="1" ht="26.25" customHeight="1">
      <c r="A42" s="28" t="s">
        <v>39</v>
      </c>
      <c r="B42" s="27" t="s">
        <v>44</v>
      </c>
      <c r="C42" s="40">
        <v>20000</v>
      </c>
      <c r="D42" s="41">
        <f>C42/C28*100</f>
        <v>1.5905089875288987</v>
      </c>
      <c r="E42" s="40">
        <v>115885.3</v>
      </c>
      <c r="F42" s="41">
        <f>E42/E28*100</f>
        <v>6.424143608189067</v>
      </c>
      <c r="G42" s="40">
        <v>115884.8</v>
      </c>
      <c r="H42" s="41">
        <f>G42/G28*100</f>
        <v>6.566034327695795</v>
      </c>
    </row>
    <row r="43" spans="1:8" s="8" customFormat="1" ht="32.25" customHeight="1">
      <c r="A43" s="22" t="s">
        <v>40</v>
      </c>
      <c r="B43" s="27" t="s">
        <v>45</v>
      </c>
      <c r="C43" s="40">
        <v>18126.6</v>
      </c>
      <c r="D43" s="41">
        <f>C43/C28*100</f>
        <v>1.4415260106670666</v>
      </c>
      <c r="E43" s="40">
        <v>16231.4</v>
      </c>
      <c r="F43" s="41">
        <f>E43/E28*100</f>
        <v>0.8997935420796254</v>
      </c>
      <c r="G43" s="40">
        <v>15744.1</v>
      </c>
      <c r="H43" s="41">
        <f>G43/G28*100</f>
        <v>0.8920609179001506</v>
      </c>
    </row>
    <row r="44" spans="1:8" s="8" customFormat="1" ht="27" customHeight="1">
      <c r="A44" s="29" t="s">
        <v>7</v>
      </c>
      <c r="B44" s="30" t="s">
        <v>46</v>
      </c>
      <c r="C44" s="39">
        <f>C45+C46+C47+C48</f>
        <v>143727.5</v>
      </c>
      <c r="D44" s="38">
        <f>C44/C28*100</f>
        <v>11.42999402525299</v>
      </c>
      <c r="E44" s="39">
        <f>E45+E46+E47+E48</f>
        <v>349342.6</v>
      </c>
      <c r="F44" s="38">
        <f>E44/E28*100</f>
        <v>19.36593365041252</v>
      </c>
      <c r="G44" s="39">
        <f>G45+G46+G47+G48</f>
        <v>333399.9</v>
      </c>
      <c r="H44" s="38">
        <f>G44/G28*100</f>
        <v>18.89044282123579</v>
      </c>
    </row>
    <row r="45" spans="1:8" s="8" customFormat="1" ht="28.5" customHeight="1">
      <c r="A45" s="23" t="s">
        <v>47</v>
      </c>
      <c r="B45" s="43" t="s">
        <v>51</v>
      </c>
      <c r="C45" s="40">
        <v>7198.4</v>
      </c>
      <c r="D45" s="41">
        <f>C45/C28*100</f>
        <v>0.5724559947914012</v>
      </c>
      <c r="E45" s="40">
        <v>175620.9</v>
      </c>
      <c r="F45" s="41">
        <f>E45/E28*100</f>
        <v>9.735608245389288</v>
      </c>
      <c r="G45" s="40">
        <v>163326.6</v>
      </c>
      <c r="H45" s="41">
        <f>G45/G28*100</f>
        <v>9.254087354215912</v>
      </c>
    </row>
    <row r="46" spans="1:8" s="8" customFormat="1" ht="23.25" customHeight="1">
      <c r="A46" s="44" t="s">
        <v>48</v>
      </c>
      <c r="B46" s="43" t="s">
        <v>52</v>
      </c>
      <c r="C46" s="40">
        <v>43094.3</v>
      </c>
      <c r="D46" s="41">
        <f>C46/C28*100</f>
        <v>3.427093573063331</v>
      </c>
      <c r="E46" s="40">
        <v>30081.3</v>
      </c>
      <c r="F46" s="41">
        <f>E46/E28*100</f>
        <v>1.6675677684833004</v>
      </c>
      <c r="G46" s="40">
        <v>29179.1</v>
      </c>
      <c r="H46" s="41">
        <f>G46/G28*100</f>
        <v>1.653288198722079</v>
      </c>
    </row>
    <row r="47" spans="1:8" s="8" customFormat="1" ht="18" customHeight="1">
      <c r="A47" s="23" t="s">
        <v>49</v>
      </c>
      <c r="B47" s="43" t="s">
        <v>53</v>
      </c>
      <c r="C47" s="40">
        <v>80910.2</v>
      </c>
      <c r="D47" s="41">
        <f>C47/C28*100</f>
        <v>6.434420014138034</v>
      </c>
      <c r="E47" s="40">
        <v>131065.8</v>
      </c>
      <c r="F47" s="41">
        <f>E47/E28*100</f>
        <v>7.265680127869424</v>
      </c>
      <c r="G47" s="40">
        <v>128445.2</v>
      </c>
      <c r="H47" s="41">
        <f>G47/G28*100</f>
        <v>7.277706760746465</v>
      </c>
    </row>
    <row r="48" spans="1:8" s="8" customFormat="1" ht="34.5" customHeight="1">
      <c r="A48" s="23" t="s">
        <v>50</v>
      </c>
      <c r="B48" s="43" t="s">
        <v>54</v>
      </c>
      <c r="C48" s="40">
        <v>12524.6</v>
      </c>
      <c r="D48" s="41">
        <f>C48/C28*100</f>
        <v>0.9960244432602223</v>
      </c>
      <c r="E48" s="40">
        <v>12574.6</v>
      </c>
      <c r="F48" s="41">
        <f>E48/E28*100</f>
        <v>0.6970775086705066</v>
      </c>
      <c r="G48" s="40">
        <v>12449</v>
      </c>
      <c r="H48" s="41">
        <f>G48/G28*100</f>
        <v>0.7053605075513351</v>
      </c>
    </row>
    <row r="49" spans="1:8" s="8" customFormat="1" ht="21.75" customHeight="1">
      <c r="A49" s="45" t="s">
        <v>8</v>
      </c>
      <c r="B49" s="46" t="s">
        <v>63</v>
      </c>
      <c r="C49" s="39">
        <f>C50+C51+C52+C53+C54</f>
        <v>649282.6</v>
      </c>
      <c r="D49" s="38">
        <f>C49/C28*100</f>
        <v>51.63449053730654</v>
      </c>
      <c r="E49" s="39">
        <f>E50+E51+E52+E53+E54</f>
        <v>754000.6</v>
      </c>
      <c r="F49" s="38">
        <f>E49/E28*100</f>
        <v>41.79829654892141</v>
      </c>
      <c r="G49" s="39">
        <f>G50+G51+G52+G53+G54</f>
        <v>744733.3999999999</v>
      </c>
      <c r="H49" s="38">
        <f>G49/G28*100</f>
        <v>42.19660446738143</v>
      </c>
    </row>
    <row r="50" spans="1:8" s="8" customFormat="1" ht="15.75" customHeight="1">
      <c r="A50" s="22" t="s">
        <v>55</v>
      </c>
      <c r="B50" s="47" t="s">
        <v>59</v>
      </c>
      <c r="C50" s="40">
        <v>187483.1</v>
      </c>
      <c r="D50" s="41">
        <f>C50/C28*100</f>
        <v>14.909677777988964</v>
      </c>
      <c r="E50" s="40">
        <v>273912.5</v>
      </c>
      <c r="F50" s="41">
        <f>E50/E28*100</f>
        <v>15.184438717232366</v>
      </c>
      <c r="G50" s="40">
        <v>271173.3</v>
      </c>
      <c r="H50" s="41">
        <f>G50/G28*100</f>
        <v>15.36468282772676</v>
      </c>
    </row>
    <row r="51" spans="1:8" s="8" customFormat="1" ht="15.75" customHeight="1">
      <c r="A51" s="22" t="s">
        <v>56</v>
      </c>
      <c r="B51" s="47" t="s">
        <v>60</v>
      </c>
      <c r="C51" s="40">
        <v>327841.1</v>
      </c>
      <c r="D51" s="41">
        <f>C51/C28*100</f>
        <v>26.07171080156802</v>
      </c>
      <c r="E51" s="40">
        <v>353884.6</v>
      </c>
      <c r="F51" s="41">
        <f>E51/E28*100</f>
        <v>19.617721066662853</v>
      </c>
      <c r="G51" s="40">
        <v>350345.4</v>
      </c>
      <c r="H51" s="41">
        <f>G51/G28*100</f>
        <v>19.85057507930561</v>
      </c>
    </row>
    <row r="52" spans="1:8" s="8" customFormat="1" ht="20.25" customHeight="1">
      <c r="A52" s="22" t="s">
        <v>121</v>
      </c>
      <c r="B52" s="47" t="s">
        <v>122</v>
      </c>
      <c r="C52" s="40">
        <v>79041</v>
      </c>
      <c r="D52" s="41">
        <v>0</v>
      </c>
      <c r="E52" s="40">
        <v>60650.6</v>
      </c>
      <c r="F52" s="41"/>
      <c r="G52" s="40">
        <v>59438.2</v>
      </c>
      <c r="H52" s="41"/>
    </row>
    <row r="53" spans="1:8" s="8" customFormat="1" ht="30" customHeight="1">
      <c r="A53" s="22" t="s">
        <v>57</v>
      </c>
      <c r="B53" s="47" t="s">
        <v>61</v>
      </c>
      <c r="C53" s="40">
        <v>4442.6</v>
      </c>
      <c r="D53" s="41">
        <f>C53/C28*100</f>
        <v>0.3532997613997943</v>
      </c>
      <c r="E53" s="40">
        <v>6330.1</v>
      </c>
      <c r="F53" s="41">
        <f>E53/E28*100</f>
        <v>0.3509113878481362</v>
      </c>
      <c r="G53" s="40">
        <v>6330.1</v>
      </c>
      <c r="H53" s="41">
        <f>G53/G28*100</f>
        <v>0.35866355119694004</v>
      </c>
    </row>
    <row r="54" spans="1:8" s="8" customFormat="1" ht="18.75">
      <c r="A54" s="22" t="s">
        <v>58</v>
      </c>
      <c r="B54" s="47" t="s">
        <v>62</v>
      </c>
      <c r="C54" s="40">
        <v>50474.8</v>
      </c>
      <c r="D54" s="41">
        <f>C54/C28*100</f>
        <v>4.014031152186183</v>
      </c>
      <c r="E54" s="40">
        <v>59222.8</v>
      </c>
      <c r="F54" s="41">
        <f>E54/E28*100</f>
        <v>3.2830373833355875</v>
      </c>
      <c r="G54" s="40">
        <v>57446.4</v>
      </c>
      <c r="H54" s="41">
        <f>G54/G28*100</f>
        <v>3.2549137971722244</v>
      </c>
    </row>
    <row r="55" spans="1:8" s="8" customFormat="1" ht="18.75">
      <c r="A55" s="45" t="s">
        <v>20</v>
      </c>
      <c r="B55" s="46" t="s">
        <v>64</v>
      </c>
      <c r="C55" s="39">
        <f>C56+C57</f>
        <v>70162.2</v>
      </c>
      <c r="D55" s="38">
        <f>C55/C28*100</f>
        <v>5.579680484240004</v>
      </c>
      <c r="E55" s="39">
        <f>E56+E57</f>
        <v>84761.20000000001</v>
      </c>
      <c r="F55" s="38">
        <f>E55/E28*100</f>
        <v>4.698767843742349</v>
      </c>
      <c r="G55" s="39">
        <f>G56+G57</f>
        <v>81742.7</v>
      </c>
      <c r="H55" s="38">
        <f>G55/G28*100</f>
        <v>4.631542482176601</v>
      </c>
    </row>
    <row r="56" spans="1:8" s="8" customFormat="1" ht="18.75">
      <c r="A56" s="23" t="s">
        <v>65</v>
      </c>
      <c r="B56" s="48" t="s">
        <v>67</v>
      </c>
      <c r="C56" s="40">
        <v>53815.3</v>
      </c>
      <c r="D56" s="41">
        <f>C56/C28*100</f>
        <v>4.279685915828198</v>
      </c>
      <c r="E56" s="40">
        <v>66134.1</v>
      </c>
      <c r="F56" s="41">
        <f>E56/E28*100</f>
        <v>3.6661678038399743</v>
      </c>
      <c r="G56" s="40">
        <v>63488.9</v>
      </c>
      <c r="H56" s="41">
        <f>G56/G28*100</f>
        <v>3.59728192849835</v>
      </c>
    </row>
    <row r="57" spans="1:8" s="8" customFormat="1" ht="33" customHeight="1">
      <c r="A57" s="23" t="s">
        <v>66</v>
      </c>
      <c r="B57" s="48" t="s">
        <v>83</v>
      </c>
      <c r="C57" s="40">
        <v>16346.9</v>
      </c>
      <c r="D57" s="41">
        <f>C57/C28*100</f>
        <v>1.2999945684118077</v>
      </c>
      <c r="E57" s="40">
        <v>18627.1</v>
      </c>
      <c r="F57" s="41">
        <f>E57/E28*100</f>
        <v>1.0326000399023738</v>
      </c>
      <c r="G57" s="40">
        <v>18253.8</v>
      </c>
      <c r="H57" s="41">
        <f>G57/G28*100</f>
        <v>1.034260553678252</v>
      </c>
    </row>
    <row r="58" spans="1:8" s="8" customFormat="1" ht="21.75" customHeight="1">
      <c r="A58" s="45" t="s">
        <v>19</v>
      </c>
      <c r="B58" s="46" t="s">
        <v>123</v>
      </c>
      <c r="C58" s="39">
        <f>C59</f>
        <v>514.3</v>
      </c>
      <c r="D58" s="38">
        <f>C58/C28*100</f>
        <v>0.04089993861430563</v>
      </c>
      <c r="E58" s="39">
        <f>E59</f>
        <v>533.2</v>
      </c>
      <c r="F58" s="38">
        <f>E58/E28*100</f>
        <v>0.029558135258625648</v>
      </c>
      <c r="G58" s="39">
        <f>G59</f>
        <v>533.2</v>
      </c>
      <c r="H58" s="38">
        <f>G58/G28*100</f>
        <v>0.03021111917634926</v>
      </c>
    </row>
    <row r="59" spans="1:8" s="8" customFormat="1" ht="32.25" customHeight="1">
      <c r="A59" s="18" t="s">
        <v>68</v>
      </c>
      <c r="B59" s="48" t="s">
        <v>69</v>
      </c>
      <c r="C59" s="40">
        <v>514.3</v>
      </c>
      <c r="D59" s="41">
        <f>C59/C28*100</f>
        <v>0.04089993861430563</v>
      </c>
      <c r="E59" s="40">
        <v>533.2</v>
      </c>
      <c r="F59" s="41">
        <f>E59/E28*100</f>
        <v>0.029558135258625648</v>
      </c>
      <c r="G59" s="40">
        <v>533.2</v>
      </c>
      <c r="H59" s="41">
        <f>G59/G28*100</f>
        <v>0.03021111917634926</v>
      </c>
    </row>
    <row r="60" spans="1:8" s="8" customFormat="1" ht="17.25" customHeight="1">
      <c r="A60" s="45" t="s">
        <v>9</v>
      </c>
      <c r="B60" s="46" t="s">
        <v>76</v>
      </c>
      <c r="C60" s="39">
        <f>C61+C62+C63+C64</f>
        <v>98471.3</v>
      </c>
      <c r="D60" s="38">
        <f>C60/C28*100</f>
        <v>7.830974383182722</v>
      </c>
      <c r="E60" s="39">
        <f>E61+E62+E63+E64</f>
        <v>101552.2</v>
      </c>
      <c r="F60" s="38">
        <f>E60/E28*100</f>
        <v>5.629583014649294</v>
      </c>
      <c r="G60" s="39">
        <f>G61+G62+G63+G64</f>
        <v>101434.90000000001</v>
      </c>
      <c r="H60" s="38">
        <f>G60/G28*100</f>
        <v>5.747302799214308</v>
      </c>
    </row>
    <row r="61" spans="1:8" s="8" customFormat="1" ht="20.25" customHeight="1">
      <c r="A61" s="23" t="s">
        <v>70</v>
      </c>
      <c r="B61" s="43" t="s">
        <v>73</v>
      </c>
      <c r="C61" s="40">
        <v>1703.8</v>
      </c>
      <c r="D61" s="41">
        <f>C61/C28*100</f>
        <v>0.13549546064758689</v>
      </c>
      <c r="E61" s="40">
        <v>1703.8</v>
      </c>
      <c r="F61" s="41">
        <f>E61/E28*100</f>
        <v>0.09445077054322275</v>
      </c>
      <c r="G61" s="40">
        <v>1703.8</v>
      </c>
      <c r="H61" s="41">
        <f>G61/G28*100</f>
        <v>0.09653733093147761</v>
      </c>
    </row>
    <row r="62" spans="1:8" s="8" customFormat="1" ht="21.75" customHeight="1">
      <c r="A62" s="23" t="s">
        <v>71</v>
      </c>
      <c r="B62" s="43" t="s">
        <v>74</v>
      </c>
      <c r="C62" s="40">
        <v>3280</v>
      </c>
      <c r="D62" s="41">
        <f>C62/C28*100</f>
        <v>0.2608434739547394</v>
      </c>
      <c r="E62" s="40">
        <v>5362.8</v>
      </c>
      <c r="F62" s="41">
        <f>E62/E28*100</f>
        <v>0.29728876174973295</v>
      </c>
      <c r="G62" s="40">
        <v>5245.8</v>
      </c>
      <c r="H62" s="41">
        <f>G62/G28*100</f>
        <v>0.2972270986033251</v>
      </c>
    </row>
    <row r="63" spans="1:8" s="8" customFormat="1" ht="21.75" customHeight="1">
      <c r="A63" s="23" t="s">
        <v>72</v>
      </c>
      <c r="B63" s="43" t="s">
        <v>75</v>
      </c>
      <c r="C63" s="40">
        <v>89650.2</v>
      </c>
      <c r="D63" s="41">
        <f>C63/C28*100</f>
        <v>7.129472441688163</v>
      </c>
      <c r="E63" s="40">
        <v>90364.2</v>
      </c>
      <c r="F63" s="41">
        <f>E63/E28*100</f>
        <v>5.0093721795527</v>
      </c>
      <c r="G63" s="40">
        <v>90364.1</v>
      </c>
      <c r="H63" s="41">
        <f>G63/G28*100</f>
        <v>5.120031122212194</v>
      </c>
    </row>
    <row r="64" spans="1:8" s="8" customFormat="1" ht="37.5" customHeight="1">
      <c r="A64" s="23" t="s">
        <v>90</v>
      </c>
      <c r="B64" s="43" t="s">
        <v>88</v>
      </c>
      <c r="C64" s="40">
        <v>3837.3</v>
      </c>
      <c r="D64" s="41">
        <f>C64/C29*100</f>
        <v>2.6016739720733457</v>
      </c>
      <c r="E64" s="40">
        <v>4121.4</v>
      </c>
      <c r="F64" s="41">
        <f>E64/E28*100</f>
        <v>0.2284713028036379</v>
      </c>
      <c r="G64" s="40">
        <v>4121.2</v>
      </c>
      <c r="H64" s="41">
        <f>G64/G28*100</f>
        <v>0.2335072474673116</v>
      </c>
    </row>
    <row r="65" spans="1:8" s="8" customFormat="1" ht="21" customHeight="1">
      <c r="A65" s="45" t="s">
        <v>17</v>
      </c>
      <c r="B65" s="46" t="s">
        <v>77</v>
      </c>
      <c r="C65" s="39">
        <f>C66+C67+C68</f>
        <v>68620.4</v>
      </c>
      <c r="D65" s="38">
        <f>C65/C28*100</f>
        <v>5.457068146391402</v>
      </c>
      <c r="E65" s="39">
        <f>E66+E67+E68</f>
        <v>187421.40000000002</v>
      </c>
      <c r="F65" s="38">
        <f>E65/E28*100</f>
        <v>10.389773239986837</v>
      </c>
      <c r="G65" s="39">
        <f>G66+G67+G68</f>
        <v>184929.6</v>
      </c>
      <c r="H65" s="38">
        <f>G65/G28*100</f>
        <v>10.478113624971112</v>
      </c>
    </row>
    <row r="66" spans="1:8" s="8" customFormat="1" ht="18.75" customHeight="1">
      <c r="A66" s="23" t="s">
        <v>78</v>
      </c>
      <c r="B66" s="48" t="s">
        <v>84</v>
      </c>
      <c r="C66" s="40">
        <v>47820</v>
      </c>
      <c r="D66" s="41">
        <f>C66/C28*100</f>
        <v>3.8029069891815968</v>
      </c>
      <c r="E66" s="40">
        <v>164527.7</v>
      </c>
      <c r="F66" s="41">
        <f>E66/E28*100</f>
        <v>9.120652682653006</v>
      </c>
      <c r="G66" s="40">
        <v>162493.7</v>
      </c>
      <c r="H66" s="41">
        <f>G66/G28*100</f>
        <v>9.206895229005896</v>
      </c>
    </row>
    <row r="67" spans="1:8" s="8" customFormat="1" ht="21.75" customHeight="1">
      <c r="A67" s="23" t="s">
        <v>79</v>
      </c>
      <c r="B67" s="48" t="s">
        <v>85</v>
      </c>
      <c r="C67" s="40">
        <v>13604</v>
      </c>
      <c r="D67" s="41">
        <f>C67/C28*100</f>
        <v>1.081864213317157</v>
      </c>
      <c r="E67" s="40">
        <v>15263.5</v>
      </c>
      <c r="F67" s="41">
        <f>E67/E28*100</f>
        <v>0.846137654763752</v>
      </c>
      <c r="G67" s="40">
        <v>14959.3</v>
      </c>
      <c r="H67" s="41">
        <f>G67/G28*100</f>
        <v>0.8475941393375119</v>
      </c>
    </row>
    <row r="68" spans="1:8" s="8" customFormat="1" ht="37.5" customHeight="1">
      <c r="A68" s="23" t="s">
        <v>80</v>
      </c>
      <c r="B68" s="16" t="s">
        <v>86</v>
      </c>
      <c r="C68" s="40">
        <v>7196.4</v>
      </c>
      <c r="D68" s="41">
        <f>C68/C28*100</f>
        <v>0.5722969438926483</v>
      </c>
      <c r="E68" s="40">
        <v>7630.2</v>
      </c>
      <c r="F68" s="41">
        <f>E68/E28*100</f>
        <v>0.42298290257007765</v>
      </c>
      <c r="G68" s="40">
        <v>7476.6</v>
      </c>
      <c r="H68" s="41">
        <f>G68/G28*100</f>
        <v>0.42362425662770603</v>
      </c>
    </row>
    <row r="69" spans="1:8" s="8" customFormat="1" ht="37.5" customHeight="1">
      <c r="A69" s="29" t="s">
        <v>18</v>
      </c>
      <c r="B69" s="30" t="s">
        <v>82</v>
      </c>
      <c r="C69" s="39">
        <f>C70</f>
        <v>25852.2</v>
      </c>
      <c r="D69" s="38">
        <f>C69/C28*100</f>
        <v>2.05590782236973</v>
      </c>
      <c r="E69" s="39">
        <f>E70</f>
        <v>25852.2</v>
      </c>
      <c r="F69" s="38">
        <f>E69/E28*100</f>
        <v>1.4331260771437397</v>
      </c>
      <c r="G69" s="39">
        <f>G70</f>
        <v>23267.4</v>
      </c>
      <c r="H69" s="38">
        <f>G69/G28*100</f>
        <v>1.318331197156393</v>
      </c>
    </row>
    <row r="70" spans="1:8" s="8" customFormat="1" ht="31.5">
      <c r="A70" s="31" t="s">
        <v>81</v>
      </c>
      <c r="B70" s="16" t="s">
        <v>87</v>
      </c>
      <c r="C70" s="40">
        <v>25852.2</v>
      </c>
      <c r="D70" s="41">
        <f>C70/C28*100</f>
        <v>2.05590782236973</v>
      </c>
      <c r="E70" s="40">
        <v>25852.2</v>
      </c>
      <c r="F70" s="41">
        <f>E70/E28*100</f>
        <v>1.4331260771437397</v>
      </c>
      <c r="G70" s="40">
        <v>23267.4</v>
      </c>
      <c r="H70" s="41">
        <f>G70/G28*100</f>
        <v>1.318331197156393</v>
      </c>
    </row>
    <row r="71" spans="1:8" s="9" customFormat="1" ht="43.5" customHeight="1">
      <c r="A71" s="13" t="s">
        <v>16</v>
      </c>
      <c r="B71" s="17"/>
      <c r="C71" s="38">
        <f>C6-C28</f>
        <v>-38633.399999999674</v>
      </c>
      <c r="D71" s="38"/>
      <c r="E71" s="38">
        <f>E6-E28</f>
        <v>-233842.90000000014</v>
      </c>
      <c r="F71" s="38"/>
      <c r="G71" s="38">
        <f>G6-G28</f>
        <v>-195999.96999999974</v>
      </c>
      <c r="H71" s="38"/>
    </row>
    <row r="72" spans="1:8" s="9" customFormat="1" ht="40.5">
      <c r="A72" s="13" t="s">
        <v>11</v>
      </c>
      <c r="B72" s="13"/>
      <c r="C72" s="38">
        <f>C28-C6</f>
        <v>38633.399999999674</v>
      </c>
      <c r="D72" s="38"/>
      <c r="E72" s="38">
        <f>E28-E6</f>
        <v>233842.90000000014</v>
      </c>
      <c r="F72" s="38"/>
      <c r="G72" s="38">
        <f>G28-G6</f>
        <v>195999.96999999974</v>
      </c>
      <c r="H72" s="38"/>
    </row>
    <row r="73" spans="3:10" ht="15.75">
      <c r="C73" s="36"/>
      <c r="D73" s="36"/>
      <c r="E73" s="8"/>
      <c r="F73" s="8"/>
      <c r="G73" s="8"/>
      <c r="H73" s="37"/>
      <c r="I73" s="8"/>
      <c r="J73" s="8"/>
    </row>
    <row r="74" spans="3:10" ht="15.75">
      <c r="C74" s="36"/>
      <c r="D74" s="36"/>
      <c r="E74" s="8"/>
      <c r="F74" s="8"/>
      <c r="G74" s="8"/>
      <c r="H74" s="37"/>
      <c r="I74" s="8"/>
      <c r="J74" s="8"/>
    </row>
    <row r="75" spans="3:10" ht="15.75">
      <c r="C75" s="36"/>
      <c r="D75" s="36"/>
      <c r="E75" s="8"/>
      <c r="F75" s="8"/>
      <c r="G75" s="8"/>
      <c r="H75" s="37"/>
      <c r="I75" s="8"/>
      <c r="J75" s="8"/>
    </row>
    <row r="76" spans="3:10" ht="15.75">
      <c r="C76" s="36"/>
      <c r="D76" s="36"/>
      <c r="E76" s="8"/>
      <c r="F76" s="8"/>
      <c r="G76" s="8"/>
      <c r="H76" s="37"/>
      <c r="I76" s="8"/>
      <c r="J76" s="8"/>
    </row>
    <row r="77" spans="3:10" ht="15.75">
      <c r="C77" s="36"/>
      <c r="D77" s="36"/>
      <c r="E77" s="8"/>
      <c r="F77" s="8"/>
      <c r="G77" s="8"/>
      <c r="H77" s="37"/>
      <c r="I77" s="8"/>
      <c r="J77" s="8"/>
    </row>
    <row r="78" spans="3:10" ht="15.75">
      <c r="C78" s="36"/>
      <c r="D78" s="36"/>
      <c r="E78" s="8"/>
      <c r="F78" s="8"/>
      <c r="G78" s="8"/>
      <c r="H78" s="37"/>
      <c r="I78" s="8"/>
      <c r="J78" s="8"/>
    </row>
    <row r="79" spans="3:10" ht="15.75">
      <c r="C79" s="36"/>
      <c r="D79" s="36"/>
      <c r="E79" s="8"/>
      <c r="F79" s="8"/>
      <c r="G79" s="8"/>
      <c r="H79" s="37"/>
      <c r="I79" s="8"/>
      <c r="J79" s="8"/>
    </row>
    <row r="80" spans="3:10" ht="15.75">
      <c r="C80" s="36"/>
      <c r="D80" s="36"/>
      <c r="E80" s="8"/>
      <c r="F80" s="8"/>
      <c r="G80" s="8"/>
      <c r="H80" s="37"/>
      <c r="I80" s="8"/>
      <c r="J80" s="8"/>
    </row>
    <row r="81" spans="3:10" ht="15.75">
      <c r="C81" s="36"/>
      <c r="D81" s="36"/>
      <c r="E81" s="8"/>
      <c r="F81" s="8"/>
      <c r="G81" s="8"/>
      <c r="H81" s="37"/>
      <c r="I81" s="8"/>
      <c r="J81" s="8"/>
    </row>
    <row r="82" spans="3:10" ht="15.75">
      <c r="C82" s="36"/>
      <c r="D82" s="36"/>
      <c r="E82" s="8"/>
      <c r="F82" s="8"/>
      <c r="G82" s="8"/>
      <c r="H82" s="37"/>
      <c r="I82" s="8"/>
      <c r="J82" s="8"/>
    </row>
    <row r="83" spans="3:10" ht="15.75">
      <c r="C83" s="36"/>
      <c r="D83" s="36"/>
      <c r="E83" s="8"/>
      <c r="F83" s="8"/>
      <c r="G83" s="8"/>
      <c r="H83" s="37"/>
      <c r="I83" s="8"/>
      <c r="J83" s="8"/>
    </row>
    <row r="84" spans="3:10" ht="15.75">
      <c r="C84" s="36"/>
      <c r="D84" s="36"/>
      <c r="E84" s="8"/>
      <c r="F84" s="8"/>
      <c r="G84" s="8"/>
      <c r="H84" s="37"/>
      <c r="I84" s="8"/>
      <c r="J84" s="8"/>
    </row>
    <row r="85" spans="3:10" ht="15.75">
      <c r="C85" s="36"/>
      <c r="D85" s="36"/>
      <c r="E85" s="8"/>
      <c r="F85" s="8"/>
      <c r="G85" s="8"/>
      <c r="H85" s="37"/>
      <c r="I85" s="8"/>
      <c r="J85" s="8"/>
    </row>
    <row r="86" spans="3:10" ht="15.75">
      <c r="C86" s="36"/>
      <c r="D86" s="36"/>
      <c r="E86" s="8"/>
      <c r="F86" s="8"/>
      <c r="G86" s="8"/>
      <c r="H86" s="37"/>
      <c r="I86" s="8"/>
      <c r="J86" s="8"/>
    </row>
    <row r="87" spans="3:10" ht="15.75">
      <c r="C87" s="36"/>
      <c r="D87" s="36"/>
      <c r="E87" s="8"/>
      <c r="F87" s="8"/>
      <c r="G87" s="8"/>
      <c r="H87" s="37"/>
      <c r="I87" s="8"/>
      <c r="J87" s="8"/>
    </row>
    <row r="88" spans="3:10" ht="15.75">
      <c r="C88" s="36"/>
      <c r="D88" s="36"/>
      <c r="E88" s="8"/>
      <c r="F88" s="8"/>
      <c r="G88" s="8"/>
      <c r="H88" s="37"/>
      <c r="I88" s="8"/>
      <c r="J88" s="8"/>
    </row>
    <row r="89" spans="3:10" ht="15.75">
      <c r="C89" s="36"/>
      <c r="D89" s="36"/>
      <c r="E89" s="8"/>
      <c r="F89" s="8"/>
      <c r="G89" s="8"/>
      <c r="H89" s="37"/>
      <c r="I89" s="8"/>
      <c r="J89" s="8"/>
    </row>
    <row r="90" spans="3:10" ht="15.75">
      <c r="C90" s="36"/>
      <c r="D90" s="36"/>
      <c r="E90" s="8"/>
      <c r="F90" s="8"/>
      <c r="G90" s="8"/>
      <c r="H90" s="37"/>
      <c r="I90" s="8"/>
      <c r="J90" s="8"/>
    </row>
    <row r="91" spans="3:10" ht="15.75">
      <c r="C91" s="36"/>
      <c r="D91" s="36"/>
      <c r="E91" s="8"/>
      <c r="F91" s="8"/>
      <c r="G91" s="8"/>
      <c r="H91" s="37"/>
      <c r="I91" s="8"/>
      <c r="J91" s="8"/>
    </row>
    <row r="92" spans="3:10" ht="15.75">
      <c r="C92" s="36"/>
      <c r="D92" s="36"/>
      <c r="E92" s="8"/>
      <c r="F92" s="8"/>
      <c r="G92" s="8"/>
      <c r="H92" s="37"/>
      <c r="I92" s="8"/>
      <c r="J92" s="8"/>
    </row>
    <row r="93" spans="3:10" ht="15.75">
      <c r="C93" s="36"/>
      <c r="D93" s="36"/>
      <c r="E93" s="8"/>
      <c r="F93" s="8"/>
      <c r="G93" s="8"/>
      <c r="H93" s="37"/>
      <c r="I93" s="8"/>
      <c r="J93" s="8"/>
    </row>
    <row r="94" spans="3:10" ht="15.75">
      <c r="C94" s="36"/>
      <c r="D94" s="36"/>
      <c r="E94" s="8"/>
      <c r="F94" s="8"/>
      <c r="G94" s="8"/>
      <c r="H94" s="37"/>
      <c r="I94" s="8"/>
      <c r="J94" s="8"/>
    </row>
    <row r="95" spans="3:10" ht="15.75">
      <c r="C95" s="36"/>
      <c r="D95" s="36"/>
      <c r="E95" s="8"/>
      <c r="F95" s="8"/>
      <c r="G95" s="8"/>
      <c r="H95" s="37"/>
      <c r="I95" s="8"/>
      <c r="J95" s="8"/>
    </row>
    <row r="96" spans="3:10" ht="15.75">
      <c r="C96" s="36"/>
      <c r="D96" s="36"/>
      <c r="E96" s="8"/>
      <c r="F96" s="8"/>
      <c r="G96" s="8"/>
      <c r="H96" s="37"/>
      <c r="I96" s="8"/>
      <c r="J96" s="8"/>
    </row>
    <row r="97" spans="3:10" ht="15.75">
      <c r="C97" s="36"/>
      <c r="D97" s="36"/>
      <c r="E97" s="8"/>
      <c r="F97" s="8"/>
      <c r="G97" s="8"/>
      <c r="H97" s="37"/>
      <c r="I97" s="8"/>
      <c r="J97" s="8"/>
    </row>
    <row r="98" spans="3:10" ht="15.75">
      <c r="C98" s="36"/>
      <c r="D98" s="36"/>
      <c r="E98" s="8"/>
      <c r="F98" s="8"/>
      <c r="G98" s="8"/>
      <c r="H98" s="37"/>
      <c r="I98" s="8"/>
      <c r="J98" s="8"/>
    </row>
    <row r="99" spans="3:10" ht="15.75">
      <c r="C99" s="36"/>
      <c r="D99" s="36"/>
      <c r="E99" s="8"/>
      <c r="F99" s="8"/>
      <c r="G99" s="8"/>
      <c r="H99" s="37"/>
      <c r="I99" s="8"/>
      <c r="J99" s="8"/>
    </row>
    <row r="100" spans="3:10" ht="15.75">
      <c r="C100" s="36"/>
      <c r="D100" s="36"/>
      <c r="E100" s="8"/>
      <c r="F100" s="8"/>
      <c r="G100" s="8"/>
      <c r="H100" s="37"/>
      <c r="I100" s="8"/>
      <c r="J100" s="8"/>
    </row>
    <row r="101" spans="3:10" ht="15.75">
      <c r="C101" s="36"/>
      <c r="D101" s="36"/>
      <c r="E101" s="8"/>
      <c r="F101" s="8"/>
      <c r="G101" s="8"/>
      <c r="H101" s="37"/>
      <c r="I101" s="8"/>
      <c r="J101" s="8"/>
    </row>
    <row r="102" spans="3:10" ht="15.75">
      <c r="C102" s="36"/>
      <c r="D102" s="36"/>
      <c r="E102" s="8"/>
      <c r="F102" s="8"/>
      <c r="G102" s="8"/>
      <c r="H102" s="37"/>
      <c r="I102" s="8"/>
      <c r="J102" s="8"/>
    </row>
    <row r="103" spans="3:10" ht="15.75">
      <c r="C103" s="36"/>
      <c r="D103" s="36"/>
      <c r="E103" s="8"/>
      <c r="F103" s="8"/>
      <c r="G103" s="8"/>
      <c r="H103" s="37"/>
      <c r="I103" s="8"/>
      <c r="J103" s="8"/>
    </row>
    <row r="104" spans="3:10" ht="15.75">
      <c r="C104" s="36"/>
      <c r="D104" s="36"/>
      <c r="E104" s="8"/>
      <c r="F104" s="8"/>
      <c r="G104" s="8"/>
      <c r="H104" s="37"/>
      <c r="I104" s="8"/>
      <c r="J104" s="8"/>
    </row>
    <row r="105" spans="3:10" ht="15.75">
      <c r="C105" s="36"/>
      <c r="D105" s="36"/>
      <c r="E105" s="8"/>
      <c r="F105" s="8"/>
      <c r="G105" s="8"/>
      <c r="H105" s="37"/>
      <c r="I105" s="8"/>
      <c r="J105" s="8"/>
    </row>
    <row r="106" spans="3:10" ht="15.75">
      <c r="C106" s="36"/>
      <c r="D106" s="36"/>
      <c r="E106" s="8"/>
      <c r="F106" s="8"/>
      <c r="G106" s="8"/>
      <c r="H106" s="37"/>
      <c r="I106" s="8"/>
      <c r="J106" s="8"/>
    </row>
    <row r="107" spans="3:10" ht="15.75">
      <c r="C107" s="36"/>
      <c r="D107" s="36"/>
      <c r="E107" s="8"/>
      <c r="F107" s="8"/>
      <c r="G107" s="8"/>
      <c r="H107" s="37"/>
      <c r="I107" s="8"/>
      <c r="J107" s="8"/>
    </row>
    <row r="108" spans="3:10" ht="15.75">
      <c r="C108" s="36"/>
      <c r="D108" s="36"/>
      <c r="E108" s="8"/>
      <c r="F108" s="8"/>
      <c r="G108" s="8"/>
      <c r="H108" s="37"/>
      <c r="I108" s="8"/>
      <c r="J108" s="8"/>
    </row>
    <row r="109" spans="3:10" ht="15.75">
      <c r="C109" s="36"/>
      <c r="D109" s="36"/>
      <c r="E109" s="8"/>
      <c r="F109" s="8"/>
      <c r="G109" s="8"/>
      <c r="H109" s="37"/>
      <c r="I109" s="8"/>
      <c r="J109" s="8"/>
    </row>
    <row r="110" spans="3:10" ht="15.75">
      <c r="C110" s="36"/>
      <c r="D110" s="36"/>
      <c r="E110" s="8"/>
      <c r="F110" s="8"/>
      <c r="G110" s="8"/>
      <c r="H110" s="37"/>
      <c r="I110" s="8"/>
      <c r="J110" s="8"/>
    </row>
    <row r="111" spans="3:10" ht="15.75">
      <c r="C111" s="36"/>
      <c r="D111" s="36"/>
      <c r="E111" s="8"/>
      <c r="F111" s="8"/>
      <c r="G111" s="8"/>
      <c r="H111" s="37"/>
      <c r="I111" s="8"/>
      <c r="J111" s="8"/>
    </row>
    <row r="112" spans="3:10" ht="15.75">
      <c r="C112" s="36"/>
      <c r="D112" s="36"/>
      <c r="E112" s="8"/>
      <c r="F112" s="8"/>
      <c r="G112" s="8"/>
      <c r="H112" s="37"/>
      <c r="I112" s="8"/>
      <c r="J112" s="8"/>
    </row>
    <row r="113" spans="3:10" ht="15.75">
      <c r="C113" s="36"/>
      <c r="D113" s="36"/>
      <c r="E113" s="8"/>
      <c r="F113" s="8"/>
      <c r="G113" s="8"/>
      <c r="H113" s="37"/>
      <c r="I113" s="8"/>
      <c r="J113" s="8"/>
    </row>
    <row r="114" spans="3:10" ht="15.75">
      <c r="C114" s="36"/>
      <c r="D114" s="36"/>
      <c r="E114" s="8"/>
      <c r="F114" s="8"/>
      <c r="G114" s="8"/>
      <c r="H114" s="37"/>
      <c r="I114" s="8"/>
      <c r="J114" s="8"/>
    </row>
    <row r="115" spans="3:10" ht="15.75">
      <c r="C115" s="36"/>
      <c r="D115" s="36"/>
      <c r="E115" s="8"/>
      <c r="F115" s="8"/>
      <c r="G115" s="8"/>
      <c r="H115" s="37"/>
      <c r="I115" s="8"/>
      <c r="J115" s="8"/>
    </row>
    <row r="116" spans="3:10" ht="15.75">
      <c r="C116" s="36"/>
      <c r="D116" s="36"/>
      <c r="E116" s="8"/>
      <c r="F116" s="8"/>
      <c r="G116" s="8"/>
      <c r="H116" s="37"/>
      <c r="I116" s="8"/>
      <c r="J116" s="8"/>
    </row>
    <row r="117" spans="3:10" ht="15.75">
      <c r="C117" s="36"/>
      <c r="D117" s="36"/>
      <c r="E117" s="8"/>
      <c r="F117" s="8"/>
      <c r="G117" s="8"/>
      <c r="H117" s="37"/>
      <c r="I117" s="8"/>
      <c r="J117" s="8"/>
    </row>
    <row r="118" spans="3:10" ht="15.75">
      <c r="C118" s="36"/>
      <c r="D118" s="36"/>
      <c r="E118" s="8"/>
      <c r="F118" s="8"/>
      <c r="G118" s="8"/>
      <c r="H118" s="37"/>
      <c r="I118" s="8"/>
      <c r="J118" s="8"/>
    </row>
    <row r="119" spans="3:10" ht="15.75">
      <c r="C119" s="36"/>
      <c r="D119" s="36"/>
      <c r="E119" s="8"/>
      <c r="F119" s="8"/>
      <c r="G119" s="8"/>
      <c r="H119" s="37"/>
      <c r="I119" s="8"/>
      <c r="J119" s="8"/>
    </row>
    <row r="120" spans="3:10" ht="15.75">
      <c r="C120" s="36"/>
      <c r="D120" s="36"/>
      <c r="E120" s="8"/>
      <c r="F120" s="8"/>
      <c r="G120" s="8"/>
      <c r="H120" s="37"/>
      <c r="I120" s="8"/>
      <c r="J120" s="8"/>
    </row>
    <row r="121" spans="3:10" ht="15.75">
      <c r="C121" s="36"/>
      <c r="D121" s="36"/>
      <c r="E121" s="8"/>
      <c r="F121" s="8"/>
      <c r="G121" s="8"/>
      <c r="H121" s="37"/>
      <c r="I121" s="8"/>
      <c r="J121" s="8"/>
    </row>
    <row r="122" spans="3:10" ht="15.75">
      <c r="C122" s="36"/>
      <c r="D122" s="36"/>
      <c r="E122" s="8"/>
      <c r="F122" s="8"/>
      <c r="G122" s="8"/>
      <c r="H122" s="37"/>
      <c r="I122" s="8"/>
      <c r="J122" s="8"/>
    </row>
    <row r="123" spans="3:10" ht="15.75">
      <c r="C123" s="36"/>
      <c r="D123" s="36"/>
      <c r="E123" s="8"/>
      <c r="F123" s="8"/>
      <c r="G123" s="8"/>
      <c r="H123" s="37"/>
      <c r="I123" s="8"/>
      <c r="J123" s="8"/>
    </row>
    <row r="124" spans="3:10" ht="15.75">
      <c r="C124" s="36"/>
      <c r="D124" s="36"/>
      <c r="E124" s="8"/>
      <c r="F124" s="8"/>
      <c r="G124" s="8"/>
      <c r="H124" s="37"/>
      <c r="I124" s="8"/>
      <c r="J124" s="8"/>
    </row>
    <row r="125" spans="3:10" ht="15.75">
      <c r="C125" s="36"/>
      <c r="D125" s="36"/>
      <c r="E125" s="8"/>
      <c r="F125" s="8"/>
      <c r="G125" s="8"/>
      <c r="H125" s="37"/>
      <c r="I125" s="8"/>
      <c r="J125" s="8"/>
    </row>
  </sheetData>
  <sheetProtection/>
  <mergeCells count="10">
    <mergeCell ref="E3:E4"/>
    <mergeCell ref="F3:F4"/>
    <mergeCell ref="G3:G4"/>
    <mergeCell ref="H3:H4"/>
    <mergeCell ref="A1:H1"/>
    <mergeCell ref="G2:H2"/>
    <mergeCell ref="A3:A4"/>
    <mergeCell ref="B3:B4"/>
    <mergeCell ref="C3:C4"/>
    <mergeCell ref="D3:D4"/>
  </mergeCells>
  <printOptions horizontalCentered="1"/>
  <pageMargins left="0.3937007874015748" right="0.1968503937007874" top="0.7874015748031497" bottom="0.787401574803149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Сарсымбаева</cp:lastModifiedBy>
  <cp:lastPrinted>2018-10-18T05:04:09Z</cp:lastPrinted>
  <dcterms:created xsi:type="dcterms:W3CDTF">2010-09-20T14:51:50Z</dcterms:created>
  <dcterms:modified xsi:type="dcterms:W3CDTF">2018-10-31T07:16:36Z</dcterms:modified>
  <cp:category/>
  <cp:version/>
  <cp:contentType/>
  <cp:contentStatus/>
</cp:coreProperties>
</file>