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835"/>
  </bookViews>
  <sheets>
    <sheet name="Свед об объемах мун услуг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I15" i="1"/>
  <c r="F15" i="1"/>
  <c r="K31" i="1"/>
  <c r="H31" i="1"/>
  <c r="E31" i="1"/>
  <c r="K29" i="1"/>
  <c r="H29" i="1"/>
  <c r="E29" i="1"/>
  <c r="J30" i="1"/>
  <c r="G30" i="1"/>
  <c r="D30" i="1"/>
  <c r="J29" i="1"/>
  <c r="G29" i="1"/>
  <c r="D29" i="1"/>
  <c r="J32" i="1"/>
  <c r="G32" i="1"/>
  <c r="D32" i="1"/>
  <c r="J34" i="1"/>
  <c r="G34" i="1"/>
  <c r="D34" i="1"/>
  <c r="J33" i="1"/>
  <c r="G33" i="1"/>
  <c r="D33" i="1"/>
  <c r="J31" i="1"/>
  <c r="G31" i="1"/>
  <c r="D31" i="1"/>
  <c r="F7" i="1" l="1"/>
  <c r="L5" i="1" l="1"/>
  <c r="I5" i="1"/>
  <c r="F5" i="1"/>
  <c r="L22" i="1"/>
  <c r="I22" i="1"/>
  <c r="F22" i="1"/>
  <c r="L7" i="1" l="1"/>
  <c r="I7" i="1"/>
</calcChain>
</file>

<file path=xl/sharedStrings.xml><?xml version="1.0" encoding="utf-8"?>
<sst xmlns="http://schemas.openxmlformats.org/spreadsheetml/2006/main" count="78" uniqueCount="56">
  <si>
    <t>Объем услуг (работ)</t>
  </si>
  <si>
    <t xml:space="preserve">Реализация основных общеобразовательных программ начального общего образования </t>
  </si>
  <si>
    <t xml:space="preserve">Реализация основных общеобразовательных программ среднего общего образования </t>
  </si>
  <si>
    <t xml:space="preserve">Реализация основных общеобразовательных программ основного общего образования </t>
  </si>
  <si>
    <t xml:space="preserve">Реализация основных общеобразовательных программ дошкольного образования </t>
  </si>
  <si>
    <t>Содержание (эксплуатация) имущества, находящегося в государственной (муниципальной) собственности</t>
  </si>
  <si>
    <t>Наименование услуги/работы</t>
  </si>
  <si>
    <t>Объем субсидий, тыс. руб.</t>
  </si>
  <si>
    <t>чел.</t>
  </si>
  <si>
    <t>Публичный показ музейных предметов, музейных коллекций</t>
  </si>
  <si>
    <t xml:space="preserve">Библиотечное, библиографическое и информационное обслуживание пользователей библиотеки </t>
  </si>
  <si>
    <t>Библиографическая обработка документов и создание каталогов</t>
  </si>
  <si>
    <t>Организация деятельности клубных формирований и формирований самодеятельного народного творчества</t>
  </si>
  <si>
    <t xml:space="preserve">Организация и проведение культурно-массовых мероприятий </t>
  </si>
  <si>
    <t xml:space="preserve">Организация и проведение официальных спортивных мероприятий </t>
  </si>
  <si>
    <t>Обеспечение участия спортивных сборных команд в официальных спортивных мероприятиях</t>
  </si>
  <si>
    <t>Обеспечение участия лиц, проходящих спортивную подготовку, в спортивных соревнованиях</t>
  </si>
  <si>
    <t>Организация и содержание мест захоронения</t>
  </si>
  <si>
    <t>Организация и проведение официальных физкультурных (физкультурно-оздоровительных) мероприятий</t>
  </si>
  <si>
    <t xml:space="preserve">Реализация дополнительных общеразвивающих программ </t>
  </si>
  <si>
    <t>Показатель/  единица измерения</t>
  </si>
  <si>
    <t>площадь текущего содержания кладбищ/кв. м.</t>
  </si>
  <si>
    <t>кол-во проведенных мероприятий, ед.</t>
  </si>
  <si>
    <t>шт.</t>
  </si>
  <si>
    <t>число посетителей, чел.</t>
  </si>
  <si>
    <t>количество документов, ед.</t>
  </si>
  <si>
    <t>кол-во посещений, ед.</t>
  </si>
  <si>
    <t>чел.-час.</t>
  </si>
  <si>
    <t>Организация и осуществление транспортного обслуживания должностных лиц в случаях, установленных нормативными правовыми актами Российской Федерации, субъектов Российской Федерации, органов местного самоуправления</t>
  </si>
  <si>
    <t>машино-часы работы автомобилей/ед.</t>
  </si>
  <si>
    <t>количество участников, чел.</t>
  </si>
  <si>
    <t xml:space="preserve">кол-во клубных формир-ий, ед. </t>
  </si>
  <si>
    <t>Проведение тестирования выполнения нормативов испытаний (тестов) комплекса ГТО</t>
  </si>
  <si>
    <t>Обеспечение доступа к объектам спорта</t>
  </si>
  <si>
    <t>Отрасли</t>
  </si>
  <si>
    <t>Жилищно-коммунальное хозяйство</t>
  </si>
  <si>
    <t>Физическая культура и спорт</t>
  </si>
  <si>
    <t>Образование и молодежная политика</t>
  </si>
  <si>
    <t>Культура</t>
  </si>
  <si>
    <t>2024 год</t>
  </si>
  <si>
    <t>2025 год</t>
  </si>
  <si>
    <t>количество выставок, ед.</t>
  </si>
  <si>
    <t>Реализация дополнительных общеразвивающих программ (персонифицированное финансирование)</t>
  </si>
  <si>
    <t>Реализация дополнительных предпрофессиональных программ в области искусств</t>
  </si>
  <si>
    <t>Количество обслуживаемых (эксплуатируемых) объектов, ед.</t>
  </si>
  <si>
    <t>тыс. кв. м.</t>
  </si>
  <si>
    <t>кол-во участников, чел.</t>
  </si>
  <si>
    <t>кол-во проведённых мероприятий, чел.-дн.</t>
  </si>
  <si>
    <t>кол-во проведенных мероприятий, час.</t>
  </si>
  <si>
    <t>ОБЪЁМ УСЛУГ</t>
  </si>
  <si>
    <r>
      <t>Эксплуатируемая площадь всего, в том числе зданий прилегающей территории,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тыс. кв. м.</t>
    </r>
  </si>
  <si>
    <t xml:space="preserve">Сведения о планируемых на 2024 год и плановый период 2025 и 2026 годов объемах муниципальных услуг (работ) и объемах субсидий на финансовое обеспечение выполнения муниципальных заданий на оказание соответствующих муниципальных услуг (выполнение работ)                               </t>
  </si>
  <si>
    <t>2026 год</t>
  </si>
  <si>
    <t>Реализация дополнительных образовательных программ спортивной подготовки по олимпийским видам спорта</t>
  </si>
  <si>
    <t>Реализация дополнительных образовательных программ спортивной подготовки по неолимпийским видам спорта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</si>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</sst>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8" x14ac:knownFonts="1">
    <font>
      <sz val="10"/>
      <name val="Arial Cyr"/>
      <charset val="204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165" fontId="8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zoomScale="78" zoomScaleNormal="78" workbookViewId="0">
      <pane xSplit="1" ySplit="4" topLeftCell="B23" activePane="bottomRight" state="frozen"/>
      <selection pane="topRight" activeCell="B1" sqref="B1"/>
      <selection pane="bottomLeft" activeCell="A5" sqref="A5"/>
      <selection pane="bottomRight" activeCell="F5" sqref="F5:F6"/>
    </sheetView>
  </sheetViews>
  <sheetFormatPr defaultColWidth="15.85546875" defaultRowHeight="15.75" x14ac:dyDescent="0.2"/>
  <cols>
    <col min="1" max="1" width="27.42578125" style="2" customWidth="1"/>
    <col min="2" max="2" width="42.42578125" style="2" customWidth="1"/>
    <col min="3" max="3" width="17" style="3" customWidth="1"/>
    <col min="4" max="4" width="13.28515625" style="34" customWidth="1"/>
    <col min="5" max="5" width="13.7109375" style="4" customWidth="1"/>
    <col min="6" max="6" width="14.28515625" style="1" customWidth="1"/>
    <col min="7" max="7" width="13.42578125" style="1" customWidth="1"/>
    <col min="8" max="8" width="13.7109375" style="1" customWidth="1"/>
    <col min="9" max="9" width="15.28515625" style="1" customWidth="1"/>
    <col min="10" max="10" width="13.42578125" style="1" customWidth="1"/>
    <col min="11" max="11" width="13.7109375" style="1" customWidth="1"/>
    <col min="12" max="12" width="14" style="1" customWidth="1"/>
    <col min="13" max="13" width="0" style="1" hidden="1" customWidth="1"/>
    <col min="14" max="16384" width="15.85546875" style="1"/>
  </cols>
  <sheetData>
    <row r="1" spans="1:16" ht="60.75" customHeight="1" x14ac:dyDescent="0.2">
      <c r="A1" s="73" t="s">
        <v>51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6" s="7" customFormat="1" x14ac:dyDescent="0.2">
      <c r="A2" s="5"/>
      <c r="B2" s="5"/>
      <c r="C2" s="6"/>
      <c r="D2" s="30"/>
      <c r="E2" s="8"/>
    </row>
    <row r="3" spans="1:16" s="22" customFormat="1" ht="18.75" customHeight="1" x14ac:dyDescent="0.2">
      <c r="A3" s="74" t="s">
        <v>34</v>
      </c>
      <c r="B3" s="74" t="s">
        <v>6</v>
      </c>
      <c r="C3" s="74" t="s">
        <v>20</v>
      </c>
      <c r="D3" s="76" t="s">
        <v>39</v>
      </c>
      <c r="E3" s="77"/>
      <c r="F3" s="78"/>
      <c r="G3" s="76" t="s">
        <v>40</v>
      </c>
      <c r="H3" s="77"/>
      <c r="I3" s="78"/>
      <c r="J3" s="76" t="s">
        <v>52</v>
      </c>
      <c r="K3" s="77"/>
      <c r="L3" s="78"/>
      <c r="M3" s="61"/>
      <c r="N3" s="61"/>
      <c r="O3" s="61"/>
      <c r="P3" s="61"/>
    </row>
    <row r="4" spans="1:16" s="22" customFormat="1" ht="33" customHeight="1" x14ac:dyDescent="0.2">
      <c r="A4" s="75"/>
      <c r="B4" s="75"/>
      <c r="C4" s="75"/>
      <c r="D4" s="31" t="s">
        <v>0</v>
      </c>
      <c r="E4" s="65" t="s">
        <v>7</v>
      </c>
      <c r="F4" s="66"/>
      <c r="G4" s="27" t="s">
        <v>0</v>
      </c>
      <c r="H4" s="65" t="s">
        <v>7</v>
      </c>
      <c r="I4" s="66"/>
      <c r="J4" s="26" t="s">
        <v>0</v>
      </c>
      <c r="K4" s="64" t="s">
        <v>7</v>
      </c>
      <c r="L4" s="64"/>
      <c r="M4" s="61"/>
      <c r="N4" s="61"/>
      <c r="O4" s="61"/>
      <c r="P4" s="61"/>
    </row>
    <row r="5" spans="1:16" ht="63" x14ac:dyDescent="0.2">
      <c r="A5" s="67" t="s">
        <v>35</v>
      </c>
      <c r="B5" s="41" t="s">
        <v>17</v>
      </c>
      <c r="C5" s="42" t="s">
        <v>21</v>
      </c>
      <c r="D5" s="52">
        <v>348748</v>
      </c>
      <c r="E5" s="52">
        <v>481.02</v>
      </c>
      <c r="F5" s="53">
        <f>E5+E6</f>
        <v>27752.18</v>
      </c>
      <c r="G5" s="52">
        <v>348748</v>
      </c>
      <c r="H5" s="52">
        <v>481.02</v>
      </c>
      <c r="I5" s="53">
        <f>H5+H6</f>
        <v>28139.61</v>
      </c>
      <c r="J5" s="52">
        <v>348748</v>
      </c>
      <c r="K5" s="39">
        <v>481.02</v>
      </c>
      <c r="L5" s="53">
        <f>K5+K6</f>
        <v>28139.61</v>
      </c>
      <c r="M5" s="35"/>
      <c r="N5" s="35"/>
      <c r="O5" s="35"/>
      <c r="P5" s="11"/>
    </row>
    <row r="6" spans="1:16" ht="109.5" customHeight="1" x14ac:dyDescent="0.2">
      <c r="A6" s="68"/>
      <c r="B6" s="41" t="s">
        <v>28</v>
      </c>
      <c r="C6" s="42" t="s">
        <v>29</v>
      </c>
      <c r="D6" s="52">
        <v>15150</v>
      </c>
      <c r="E6" s="52">
        <v>27271.16</v>
      </c>
      <c r="F6" s="54"/>
      <c r="G6" s="52">
        <v>15150</v>
      </c>
      <c r="H6" s="52">
        <v>27658.59</v>
      </c>
      <c r="I6" s="54"/>
      <c r="J6" s="52">
        <v>15150</v>
      </c>
      <c r="K6" s="39">
        <v>27658.59</v>
      </c>
      <c r="L6" s="54"/>
      <c r="M6" s="35"/>
      <c r="N6" s="35"/>
      <c r="O6" s="35"/>
      <c r="P6" s="11"/>
    </row>
    <row r="7" spans="1:16" s="15" customFormat="1" ht="63" x14ac:dyDescent="0.2">
      <c r="A7" s="67" t="s">
        <v>36</v>
      </c>
      <c r="B7" s="41" t="s">
        <v>53</v>
      </c>
      <c r="C7" s="42" t="s">
        <v>8</v>
      </c>
      <c r="D7" s="39">
        <v>905</v>
      </c>
      <c r="E7" s="43">
        <v>47984.04</v>
      </c>
      <c r="F7" s="58">
        <f>E7+E8+E9+E10+E11+E12+E13+E14</f>
        <v>117070.19999999997</v>
      </c>
      <c r="G7" s="44">
        <v>905</v>
      </c>
      <c r="H7" s="43">
        <v>48136.07</v>
      </c>
      <c r="I7" s="58">
        <f>H7+H8+H9+H10+H11+H12+H13+H14</f>
        <v>117357.06999999999</v>
      </c>
      <c r="J7" s="44">
        <v>905</v>
      </c>
      <c r="K7" s="43">
        <v>48136.07</v>
      </c>
      <c r="L7" s="58">
        <f>K7+K8+K9+K10+K11+K12+K13+K14</f>
        <v>117357.06999999999</v>
      </c>
      <c r="M7" s="63"/>
      <c r="N7" s="16"/>
      <c r="O7" s="16"/>
      <c r="P7" s="14"/>
    </row>
    <row r="8" spans="1:16" s="15" customFormat="1" ht="63" x14ac:dyDescent="0.2">
      <c r="A8" s="68"/>
      <c r="B8" s="41" t="s">
        <v>54</v>
      </c>
      <c r="C8" s="42" t="s">
        <v>8</v>
      </c>
      <c r="D8" s="39">
        <v>422</v>
      </c>
      <c r="E8" s="43">
        <v>21120.44</v>
      </c>
      <c r="F8" s="59"/>
      <c r="G8" s="44">
        <v>422</v>
      </c>
      <c r="H8" s="43">
        <v>21176.91</v>
      </c>
      <c r="I8" s="59"/>
      <c r="J8" s="44">
        <v>422</v>
      </c>
      <c r="K8" s="43">
        <v>21176.91</v>
      </c>
      <c r="L8" s="59"/>
      <c r="M8" s="63"/>
      <c r="N8" s="16" t="s">
        <v>55</v>
      </c>
      <c r="O8" s="16"/>
      <c r="P8" s="14"/>
    </row>
    <row r="9" spans="1:16" s="15" customFormat="1" ht="31.5" x14ac:dyDescent="0.2">
      <c r="A9" s="68"/>
      <c r="B9" s="41" t="s">
        <v>14</v>
      </c>
      <c r="C9" s="42" t="s">
        <v>23</v>
      </c>
      <c r="D9" s="44">
        <v>52</v>
      </c>
      <c r="E9" s="43">
        <v>15828.69</v>
      </c>
      <c r="F9" s="59"/>
      <c r="G9" s="44">
        <v>52</v>
      </c>
      <c r="H9" s="43">
        <v>15854.55</v>
      </c>
      <c r="I9" s="59"/>
      <c r="J9" s="44">
        <v>52</v>
      </c>
      <c r="K9" s="43">
        <v>15854.55</v>
      </c>
      <c r="L9" s="59"/>
      <c r="M9" s="63"/>
      <c r="N9" s="16"/>
      <c r="O9" s="16"/>
      <c r="P9" s="14"/>
    </row>
    <row r="10" spans="1:16" s="15" customFormat="1" ht="47.25" x14ac:dyDescent="0.2">
      <c r="A10" s="68"/>
      <c r="B10" s="41" t="s">
        <v>15</v>
      </c>
      <c r="C10" s="42" t="s">
        <v>23</v>
      </c>
      <c r="D10" s="44">
        <v>68</v>
      </c>
      <c r="E10" s="43">
        <v>19186.29</v>
      </c>
      <c r="F10" s="59"/>
      <c r="G10" s="44">
        <v>68</v>
      </c>
      <c r="H10" s="43">
        <v>19217.63</v>
      </c>
      <c r="I10" s="59"/>
      <c r="J10" s="44">
        <v>68</v>
      </c>
      <c r="K10" s="43">
        <v>19217.63</v>
      </c>
      <c r="L10" s="59"/>
      <c r="M10" s="63"/>
      <c r="N10" s="16"/>
      <c r="O10" s="16"/>
      <c r="P10" s="14"/>
    </row>
    <row r="11" spans="1:16" s="15" customFormat="1" ht="63" x14ac:dyDescent="0.2">
      <c r="A11" s="68"/>
      <c r="B11" s="41" t="s">
        <v>18</v>
      </c>
      <c r="C11" s="42" t="s">
        <v>23</v>
      </c>
      <c r="D11" s="44">
        <v>39</v>
      </c>
      <c r="E11" s="43">
        <v>6235.54</v>
      </c>
      <c r="F11" s="59"/>
      <c r="G11" s="44">
        <v>39</v>
      </c>
      <c r="H11" s="43">
        <v>6245.73</v>
      </c>
      <c r="I11" s="59"/>
      <c r="J11" s="44">
        <v>39</v>
      </c>
      <c r="K11" s="43">
        <v>6245.73</v>
      </c>
      <c r="L11" s="59"/>
      <c r="M11" s="63"/>
      <c r="N11" s="16"/>
      <c r="O11" s="16"/>
      <c r="P11" s="14"/>
    </row>
    <row r="12" spans="1:16" s="15" customFormat="1" ht="47.25" x14ac:dyDescent="0.2">
      <c r="A12" s="68"/>
      <c r="B12" s="41" t="s">
        <v>32</v>
      </c>
      <c r="C12" s="42" t="s">
        <v>23</v>
      </c>
      <c r="D12" s="44">
        <v>12</v>
      </c>
      <c r="E12" s="43">
        <v>2398.29</v>
      </c>
      <c r="F12" s="59"/>
      <c r="G12" s="44">
        <v>12</v>
      </c>
      <c r="H12" s="43">
        <v>2402.1999999999998</v>
      </c>
      <c r="I12" s="59"/>
      <c r="J12" s="44">
        <v>12</v>
      </c>
      <c r="K12" s="43">
        <v>2402.1999999999998</v>
      </c>
      <c r="L12" s="59"/>
      <c r="M12" s="63"/>
      <c r="N12" s="16"/>
      <c r="O12" s="16"/>
      <c r="P12" s="14"/>
    </row>
    <row r="13" spans="1:16" s="15" customFormat="1" ht="47.25" x14ac:dyDescent="0.2">
      <c r="A13" s="68"/>
      <c r="B13" s="41" t="s">
        <v>16</v>
      </c>
      <c r="C13" s="42" t="s">
        <v>23</v>
      </c>
      <c r="D13" s="44">
        <v>20</v>
      </c>
      <c r="E13" s="43">
        <v>2398.29</v>
      </c>
      <c r="F13" s="59"/>
      <c r="G13" s="44">
        <v>20</v>
      </c>
      <c r="H13" s="43">
        <v>2402.1999999999998</v>
      </c>
      <c r="I13" s="59"/>
      <c r="J13" s="44">
        <v>20</v>
      </c>
      <c r="K13" s="43">
        <v>2402.1999999999998</v>
      </c>
      <c r="L13" s="59"/>
      <c r="M13" s="63"/>
      <c r="N13" s="16"/>
      <c r="O13" s="16"/>
      <c r="P13" s="14"/>
    </row>
    <row r="14" spans="1:16" s="15" customFormat="1" x14ac:dyDescent="0.2">
      <c r="A14" s="69"/>
      <c r="B14" s="41" t="s">
        <v>33</v>
      </c>
      <c r="C14" s="45" t="s">
        <v>27</v>
      </c>
      <c r="D14" s="44">
        <v>3600</v>
      </c>
      <c r="E14" s="43">
        <v>1918.62</v>
      </c>
      <c r="F14" s="60"/>
      <c r="G14" s="44">
        <v>3600</v>
      </c>
      <c r="H14" s="43">
        <v>1921.78</v>
      </c>
      <c r="I14" s="60"/>
      <c r="J14" s="44">
        <v>3600</v>
      </c>
      <c r="K14" s="43">
        <v>1921.78</v>
      </c>
      <c r="L14" s="60"/>
      <c r="M14" s="16"/>
      <c r="N14" s="16"/>
      <c r="O14" s="16"/>
      <c r="P14" s="14"/>
    </row>
    <row r="15" spans="1:16" s="22" customFormat="1" ht="40.5" customHeight="1" x14ac:dyDescent="0.2">
      <c r="A15" s="67" t="s">
        <v>37</v>
      </c>
      <c r="B15" s="46" t="s">
        <v>4</v>
      </c>
      <c r="C15" s="47" t="s">
        <v>8</v>
      </c>
      <c r="D15" s="48">
        <v>2800</v>
      </c>
      <c r="E15" s="39">
        <v>321065.31</v>
      </c>
      <c r="F15" s="53">
        <f>E15+E16+E17+E18+E19+E21+E20</f>
        <v>875063.89000000013</v>
      </c>
      <c r="G15" s="48">
        <v>2800</v>
      </c>
      <c r="H15" s="39">
        <v>347635.75</v>
      </c>
      <c r="I15" s="53">
        <f>H15+H16+H17+H18+H19+H21+H20</f>
        <v>949439.19800000009</v>
      </c>
      <c r="J15" s="48">
        <v>2800</v>
      </c>
      <c r="K15" s="39">
        <v>364081.19</v>
      </c>
      <c r="L15" s="53">
        <f>K15+K16+K17+K18+K19+K21+K20</f>
        <v>995649.49599999993</v>
      </c>
      <c r="M15" s="12"/>
      <c r="N15" s="12"/>
      <c r="O15" s="12"/>
      <c r="P15" s="9"/>
    </row>
    <row r="16" spans="1:16" s="22" customFormat="1" ht="36.75" customHeight="1" x14ac:dyDescent="0.2">
      <c r="A16" s="68"/>
      <c r="B16" s="49" t="s">
        <v>1</v>
      </c>
      <c r="C16" s="45" t="s">
        <v>8</v>
      </c>
      <c r="D16" s="39">
        <v>3440</v>
      </c>
      <c r="E16" s="48">
        <v>216922.08</v>
      </c>
      <c r="F16" s="54"/>
      <c r="G16" s="39">
        <v>3440</v>
      </c>
      <c r="H16" s="48">
        <v>236888.25</v>
      </c>
      <c r="I16" s="54"/>
      <c r="J16" s="39">
        <v>3440</v>
      </c>
      <c r="K16" s="48">
        <v>249253.58</v>
      </c>
      <c r="L16" s="54"/>
      <c r="M16" s="12"/>
      <c r="N16" s="36"/>
      <c r="O16" s="12"/>
      <c r="P16" s="9"/>
    </row>
    <row r="17" spans="1:16" s="22" customFormat="1" ht="39.75" customHeight="1" x14ac:dyDescent="0.2">
      <c r="A17" s="68"/>
      <c r="B17" s="46" t="s">
        <v>3</v>
      </c>
      <c r="C17" s="45" t="s">
        <v>8</v>
      </c>
      <c r="D17" s="39">
        <v>4156</v>
      </c>
      <c r="E17" s="48">
        <v>262072.14</v>
      </c>
      <c r="F17" s="54"/>
      <c r="G17" s="39">
        <v>4156</v>
      </c>
      <c r="H17" s="48">
        <v>286194.03999999998</v>
      </c>
      <c r="I17" s="54"/>
      <c r="J17" s="39">
        <v>4156</v>
      </c>
      <c r="K17" s="48">
        <v>301133.11</v>
      </c>
      <c r="L17" s="54"/>
      <c r="M17" s="37" t="s">
        <v>49</v>
      </c>
      <c r="N17" s="12"/>
      <c r="O17" s="12"/>
      <c r="P17" s="9"/>
    </row>
    <row r="18" spans="1:16" s="22" customFormat="1" ht="40.5" customHeight="1" x14ac:dyDescent="0.2">
      <c r="A18" s="68"/>
      <c r="B18" s="46" t="s">
        <v>2</v>
      </c>
      <c r="C18" s="45" t="s">
        <v>8</v>
      </c>
      <c r="D18" s="39">
        <v>550</v>
      </c>
      <c r="E18" s="48">
        <v>34682.31</v>
      </c>
      <c r="F18" s="54"/>
      <c r="G18" s="39">
        <v>550</v>
      </c>
      <c r="H18" s="48">
        <v>37874.57</v>
      </c>
      <c r="I18" s="54"/>
      <c r="J18" s="39">
        <v>550</v>
      </c>
      <c r="K18" s="48">
        <v>39851.589999999997</v>
      </c>
      <c r="L18" s="54"/>
      <c r="M18" s="12"/>
      <c r="N18" s="12"/>
      <c r="O18" s="12"/>
      <c r="P18" s="9"/>
    </row>
    <row r="19" spans="1:16" s="22" customFormat="1" ht="31.5" x14ac:dyDescent="0.2">
      <c r="A19" s="68"/>
      <c r="B19" s="46" t="s">
        <v>19</v>
      </c>
      <c r="C19" s="45" t="s">
        <v>27</v>
      </c>
      <c r="D19" s="39">
        <v>241560</v>
      </c>
      <c r="E19" s="50">
        <v>13100.55</v>
      </c>
      <c r="F19" s="54"/>
      <c r="G19" s="39">
        <v>241560</v>
      </c>
      <c r="H19" s="50">
        <v>13041.67</v>
      </c>
      <c r="I19" s="54"/>
      <c r="J19" s="39">
        <v>241560</v>
      </c>
      <c r="K19" s="50">
        <v>12941.69</v>
      </c>
      <c r="L19" s="54"/>
      <c r="M19" s="13"/>
      <c r="N19" s="12"/>
      <c r="O19" s="12"/>
      <c r="P19" s="9"/>
    </row>
    <row r="20" spans="1:16" s="22" customFormat="1" ht="55.5" customHeight="1" x14ac:dyDescent="0.2">
      <c r="A20" s="68"/>
      <c r="B20" s="46" t="s">
        <v>42</v>
      </c>
      <c r="C20" s="45" t="s">
        <v>27</v>
      </c>
      <c r="D20" s="39">
        <v>10008</v>
      </c>
      <c r="E20" s="50">
        <v>22777.71</v>
      </c>
      <c r="F20" s="54"/>
      <c r="G20" s="39">
        <v>10008</v>
      </c>
      <c r="H20" s="50">
        <v>23361.128000000001</v>
      </c>
      <c r="I20" s="54"/>
      <c r="J20" s="39">
        <v>10008</v>
      </c>
      <c r="K20" s="50">
        <v>23944.545999999998</v>
      </c>
      <c r="L20" s="54"/>
      <c r="M20" s="13"/>
      <c r="N20" s="12"/>
      <c r="O20" s="12"/>
      <c r="P20" s="9"/>
    </row>
    <row r="21" spans="1:16" s="22" customFormat="1" ht="47.25" x14ac:dyDescent="0.2">
      <c r="A21" s="69"/>
      <c r="B21" s="46" t="s">
        <v>5</v>
      </c>
      <c r="C21" s="42" t="s">
        <v>45</v>
      </c>
      <c r="D21" s="39">
        <v>347.78100000000001</v>
      </c>
      <c r="E21" s="50">
        <v>4443.79</v>
      </c>
      <c r="F21" s="55"/>
      <c r="G21" s="39">
        <v>347.78100000000001</v>
      </c>
      <c r="H21" s="50">
        <v>4443.79</v>
      </c>
      <c r="I21" s="55"/>
      <c r="J21" s="39">
        <v>347.78100000000001</v>
      </c>
      <c r="K21" s="50">
        <v>4443.79</v>
      </c>
      <c r="L21" s="55"/>
      <c r="M21" s="12"/>
      <c r="N21" s="12"/>
      <c r="O21" s="12"/>
      <c r="P21" s="9"/>
    </row>
    <row r="22" spans="1:16" s="22" customFormat="1" ht="47.25" x14ac:dyDescent="0.2">
      <c r="A22" s="67" t="s">
        <v>38</v>
      </c>
      <c r="B22" s="70" t="s">
        <v>9</v>
      </c>
      <c r="C22" s="51" t="s">
        <v>24</v>
      </c>
      <c r="D22" s="38">
        <v>45698</v>
      </c>
      <c r="E22" s="56">
        <v>9135.16</v>
      </c>
      <c r="F22" s="53">
        <f>E22+E24+E25+E26+E27+E28+E29+E31+E35</f>
        <v>117867.00999999998</v>
      </c>
      <c r="G22" s="38">
        <v>45677</v>
      </c>
      <c r="H22" s="56">
        <v>9135.16</v>
      </c>
      <c r="I22" s="53">
        <f>H22+H24+H25+H26+H27+H28+H29+H31+H35</f>
        <v>117939.98000000001</v>
      </c>
      <c r="J22" s="38">
        <v>45652</v>
      </c>
      <c r="K22" s="56">
        <v>9135.16</v>
      </c>
      <c r="L22" s="53">
        <f>K22+K24+K25+K26+K27+K28+K29+K31+K35</f>
        <v>117939.97999999998</v>
      </c>
      <c r="M22" s="12"/>
      <c r="N22" s="12"/>
      <c r="O22" s="12"/>
      <c r="P22" s="9"/>
    </row>
    <row r="23" spans="1:16" ht="31.5" x14ac:dyDescent="0.2">
      <c r="A23" s="68"/>
      <c r="B23" s="71"/>
      <c r="C23" s="51" t="s">
        <v>41</v>
      </c>
      <c r="D23" s="38">
        <v>50</v>
      </c>
      <c r="E23" s="57"/>
      <c r="F23" s="54"/>
      <c r="G23" s="38">
        <v>50</v>
      </c>
      <c r="H23" s="57"/>
      <c r="I23" s="54"/>
      <c r="J23" s="38">
        <v>50</v>
      </c>
      <c r="K23" s="57"/>
      <c r="L23" s="54"/>
      <c r="M23" s="17"/>
      <c r="N23" s="17"/>
      <c r="O23" s="17"/>
      <c r="P23" s="18"/>
    </row>
    <row r="24" spans="1:16" s="10" customFormat="1" ht="47.25" x14ac:dyDescent="0.2">
      <c r="A24" s="68"/>
      <c r="B24" s="46" t="s">
        <v>10</v>
      </c>
      <c r="C24" s="51" t="s">
        <v>26</v>
      </c>
      <c r="D24" s="39">
        <v>57974</v>
      </c>
      <c r="E24" s="48">
        <v>15951.96</v>
      </c>
      <c r="F24" s="54"/>
      <c r="G24" s="39">
        <v>58002</v>
      </c>
      <c r="H24" s="48">
        <v>15951.96</v>
      </c>
      <c r="I24" s="54"/>
      <c r="J24" s="39">
        <v>57966</v>
      </c>
      <c r="K24" s="48">
        <v>15951.96</v>
      </c>
      <c r="L24" s="54"/>
      <c r="M24" s="19"/>
      <c r="N24" s="19"/>
      <c r="O24" s="19"/>
      <c r="P24" s="20"/>
    </row>
    <row r="25" spans="1:16" ht="31.5" x14ac:dyDescent="0.2">
      <c r="A25" s="68"/>
      <c r="B25" s="46" t="s">
        <v>11</v>
      </c>
      <c r="C25" s="47" t="s">
        <v>25</v>
      </c>
      <c r="D25" s="39">
        <v>1900</v>
      </c>
      <c r="E25" s="48">
        <v>898.9</v>
      </c>
      <c r="F25" s="54"/>
      <c r="G25" s="39">
        <v>1900</v>
      </c>
      <c r="H25" s="48">
        <v>898.9</v>
      </c>
      <c r="I25" s="54"/>
      <c r="J25" s="39">
        <v>1900</v>
      </c>
      <c r="K25" s="48">
        <v>898.9</v>
      </c>
      <c r="L25" s="54"/>
      <c r="M25" s="17"/>
      <c r="N25" s="17"/>
      <c r="O25" s="17"/>
      <c r="P25" s="18"/>
    </row>
    <row r="26" spans="1:16" ht="50.25" customHeight="1" x14ac:dyDescent="0.2">
      <c r="A26" s="68"/>
      <c r="B26" s="46" t="s">
        <v>42</v>
      </c>
      <c r="C26" s="47" t="s">
        <v>27</v>
      </c>
      <c r="D26" s="39">
        <v>19008</v>
      </c>
      <c r="E26" s="48">
        <v>1796.49</v>
      </c>
      <c r="F26" s="54"/>
      <c r="G26" s="39">
        <v>19008</v>
      </c>
      <c r="H26" s="48">
        <v>1842.5</v>
      </c>
      <c r="I26" s="54"/>
      <c r="J26" s="39">
        <v>19008</v>
      </c>
      <c r="K26" s="48">
        <v>1888.52</v>
      </c>
      <c r="L26" s="54"/>
      <c r="M26" s="21"/>
      <c r="N26" s="17"/>
      <c r="O26" s="17"/>
      <c r="P26" s="18"/>
    </row>
    <row r="27" spans="1:16" ht="31.5" x14ac:dyDescent="0.2">
      <c r="A27" s="68"/>
      <c r="B27" s="46" t="s">
        <v>19</v>
      </c>
      <c r="C27" s="47" t="s">
        <v>27</v>
      </c>
      <c r="D27" s="39">
        <v>29312</v>
      </c>
      <c r="E27" s="48">
        <v>12334.74</v>
      </c>
      <c r="F27" s="54"/>
      <c r="G27" s="39">
        <v>29312</v>
      </c>
      <c r="H27" s="48">
        <v>12356.89</v>
      </c>
      <c r="I27" s="54"/>
      <c r="J27" s="39">
        <v>29312</v>
      </c>
      <c r="K27" s="48">
        <v>12356.89</v>
      </c>
      <c r="L27" s="54"/>
      <c r="M27" s="21"/>
      <c r="N27" s="17"/>
      <c r="O27" s="17"/>
      <c r="P27" s="18"/>
    </row>
    <row r="28" spans="1:16" ht="47.25" x14ac:dyDescent="0.2">
      <c r="A28" s="68"/>
      <c r="B28" s="46" t="s">
        <v>43</v>
      </c>
      <c r="C28" s="45" t="s">
        <v>27</v>
      </c>
      <c r="D28" s="39">
        <v>93520</v>
      </c>
      <c r="E28" s="48">
        <v>28781.09</v>
      </c>
      <c r="F28" s="54"/>
      <c r="G28" s="39">
        <v>93520</v>
      </c>
      <c r="H28" s="48">
        <v>28831.91</v>
      </c>
      <c r="I28" s="54"/>
      <c r="J28" s="39">
        <v>93520</v>
      </c>
      <c r="K28" s="48">
        <v>28831.91</v>
      </c>
      <c r="L28" s="54"/>
      <c r="M28" s="17"/>
      <c r="N28" s="17"/>
      <c r="O28" s="17"/>
      <c r="P28" s="18"/>
    </row>
    <row r="29" spans="1:16" ht="31.5" x14ac:dyDescent="0.2">
      <c r="A29" s="68"/>
      <c r="B29" s="70" t="s">
        <v>12</v>
      </c>
      <c r="C29" s="47" t="s">
        <v>31</v>
      </c>
      <c r="D29" s="39">
        <f>19+18+1</f>
        <v>38</v>
      </c>
      <c r="E29" s="56">
        <f>4962.16+11738.55+961.91</f>
        <v>17662.62</v>
      </c>
      <c r="F29" s="54"/>
      <c r="G29" s="39">
        <f>19+18+1</f>
        <v>38</v>
      </c>
      <c r="H29" s="56">
        <f>4956.5+11723.19+961.91</f>
        <v>17641.600000000002</v>
      </c>
      <c r="I29" s="54"/>
      <c r="J29" s="39">
        <f>19+18+1</f>
        <v>38</v>
      </c>
      <c r="K29" s="56">
        <f>4951.13+11707.88+961.91</f>
        <v>17620.919999999998</v>
      </c>
      <c r="L29" s="54"/>
      <c r="M29" s="17"/>
      <c r="N29" s="17"/>
      <c r="O29" s="17"/>
      <c r="P29" s="18"/>
    </row>
    <row r="30" spans="1:16" ht="36.75" customHeight="1" x14ac:dyDescent="0.2">
      <c r="A30" s="68"/>
      <c r="B30" s="71"/>
      <c r="C30" s="47" t="s">
        <v>30</v>
      </c>
      <c r="D30" s="39">
        <f>360+524+16</f>
        <v>900</v>
      </c>
      <c r="E30" s="57"/>
      <c r="F30" s="54"/>
      <c r="G30" s="39">
        <f>360+524+16</f>
        <v>900</v>
      </c>
      <c r="H30" s="57"/>
      <c r="I30" s="54"/>
      <c r="J30" s="39">
        <f>360+524+16</f>
        <v>900</v>
      </c>
      <c r="K30" s="57"/>
      <c r="L30" s="54"/>
      <c r="M30" s="17"/>
      <c r="N30" s="17"/>
      <c r="O30" s="17"/>
      <c r="P30" s="18"/>
    </row>
    <row r="31" spans="1:16" ht="63" x14ac:dyDescent="0.2">
      <c r="A31" s="68"/>
      <c r="B31" s="70" t="s">
        <v>13</v>
      </c>
      <c r="C31" s="47" t="s">
        <v>22</v>
      </c>
      <c r="D31" s="39">
        <f>80+94</f>
        <v>174</v>
      </c>
      <c r="E31" s="62">
        <f>8449.08+11738.54</f>
        <v>20187.620000000003</v>
      </c>
      <c r="F31" s="54"/>
      <c r="G31" s="39">
        <f>80+94</f>
        <v>174</v>
      </c>
      <c r="H31" s="62">
        <f>8439.44+11723.19</f>
        <v>20162.63</v>
      </c>
      <c r="I31" s="54"/>
      <c r="J31" s="39">
        <f>80+94</f>
        <v>174</v>
      </c>
      <c r="K31" s="62">
        <f>8429.41+11707.88</f>
        <v>20137.29</v>
      </c>
      <c r="L31" s="54"/>
      <c r="M31" s="17"/>
      <c r="N31" s="17"/>
      <c r="O31" s="17"/>
      <c r="P31" s="18"/>
    </row>
    <row r="32" spans="1:16" ht="47.25" x14ac:dyDescent="0.2">
      <c r="A32" s="68"/>
      <c r="B32" s="72"/>
      <c r="C32" s="28" t="s">
        <v>46</v>
      </c>
      <c r="D32" s="39">
        <f>1316+1583</f>
        <v>2899</v>
      </c>
      <c r="E32" s="62"/>
      <c r="F32" s="54"/>
      <c r="G32" s="39">
        <f>1316+1583</f>
        <v>2899</v>
      </c>
      <c r="H32" s="62"/>
      <c r="I32" s="54"/>
      <c r="J32" s="39">
        <f>1316+1583</f>
        <v>2899</v>
      </c>
      <c r="K32" s="62"/>
      <c r="L32" s="54"/>
      <c r="M32" s="17"/>
      <c r="N32" s="17"/>
      <c r="O32" s="17"/>
      <c r="P32" s="18"/>
    </row>
    <row r="33" spans="1:16" ht="63" x14ac:dyDescent="0.2">
      <c r="A33" s="68"/>
      <c r="B33" s="72"/>
      <c r="C33" s="47" t="s">
        <v>47</v>
      </c>
      <c r="D33" s="39">
        <f>1105+2420</f>
        <v>3525</v>
      </c>
      <c r="E33" s="62"/>
      <c r="F33" s="54"/>
      <c r="G33" s="39">
        <f>1105+2420</f>
        <v>3525</v>
      </c>
      <c r="H33" s="62"/>
      <c r="I33" s="54"/>
      <c r="J33" s="39">
        <f>1105+2420</f>
        <v>3525</v>
      </c>
      <c r="K33" s="62"/>
      <c r="L33" s="54"/>
      <c r="M33" s="17"/>
      <c r="N33" s="17"/>
      <c r="O33" s="17"/>
      <c r="P33" s="18"/>
    </row>
    <row r="34" spans="1:16" ht="63" x14ac:dyDescent="0.2">
      <c r="A34" s="68"/>
      <c r="B34" s="71"/>
      <c r="C34" s="47" t="s">
        <v>48</v>
      </c>
      <c r="D34" s="39">
        <f>97+390</f>
        <v>487</v>
      </c>
      <c r="E34" s="62"/>
      <c r="F34" s="54"/>
      <c r="G34" s="39">
        <f>97+390</f>
        <v>487</v>
      </c>
      <c r="H34" s="62"/>
      <c r="I34" s="54"/>
      <c r="J34" s="39">
        <f>97+390</f>
        <v>487</v>
      </c>
      <c r="K34" s="62"/>
      <c r="L34" s="54"/>
      <c r="M34" s="17"/>
      <c r="N34" s="17"/>
      <c r="O34" s="17"/>
      <c r="P34" s="18"/>
    </row>
    <row r="35" spans="1:16" ht="110.25" x14ac:dyDescent="0.2">
      <c r="A35" s="68"/>
      <c r="B35" s="70" t="s">
        <v>5</v>
      </c>
      <c r="C35" s="47" t="s">
        <v>50</v>
      </c>
      <c r="D35" s="39">
        <v>120.607</v>
      </c>
      <c r="E35" s="56">
        <v>11118.43</v>
      </c>
      <c r="F35" s="54"/>
      <c r="G35" s="39">
        <v>120.607</v>
      </c>
      <c r="H35" s="56">
        <v>11118.43</v>
      </c>
      <c r="I35" s="54"/>
      <c r="J35" s="39">
        <v>120.607</v>
      </c>
      <c r="K35" s="56">
        <v>11118.43</v>
      </c>
      <c r="L35" s="54"/>
      <c r="M35" s="17"/>
      <c r="N35" s="17"/>
      <c r="O35" s="17"/>
      <c r="P35" s="18"/>
    </row>
    <row r="36" spans="1:16" ht="84.75" customHeight="1" x14ac:dyDescent="0.2">
      <c r="A36" s="69"/>
      <c r="B36" s="71"/>
      <c r="C36" s="47" t="s">
        <v>44</v>
      </c>
      <c r="D36" s="39">
        <v>22</v>
      </c>
      <c r="E36" s="57"/>
      <c r="F36" s="55"/>
      <c r="G36" s="39">
        <v>22</v>
      </c>
      <c r="H36" s="57"/>
      <c r="I36" s="55"/>
      <c r="J36" s="39">
        <v>22</v>
      </c>
      <c r="K36" s="57"/>
      <c r="L36" s="55"/>
      <c r="M36" s="17"/>
      <c r="N36" s="17"/>
      <c r="O36" s="17"/>
      <c r="P36" s="18"/>
    </row>
    <row r="37" spans="1:16" x14ac:dyDescent="0.2">
      <c r="A37" s="29"/>
      <c r="B37" s="25"/>
      <c r="C37" s="28"/>
      <c r="D37" s="32"/>
      <c r="E37" s="29"/>
      <c r="F37" s="25"/>
      <c r="G37" s="25"/>
      <c r="H37" s="25"/>
      <c r="I37" s="25"/>
      <c r="J37" s="25"/>
      <c r="K37" s="25"/>
      <c r="L37" s="25"/>
      <c r="M37" s="4"/>
      <c r="N37" s="4"/>
      <c r="O37" s="4"/>
    </row>
    <row r="38" spans="1:16" x14ac:dyDescent="0.2">
      <c r="A38" s="29"/>
      <c r="B38" s="29"/>
      <c r="C38" s="28"/>
      <c r="D38" s="32"/>
      <c r="E38" s="29"/>
      <c r="F38" s="40"/>
      <c r="G38" s="29"/>
      <c r="H38" s="29"/>
      <c r="I38" s="40"/>
      <c r="J38" s="29"/>
      <c r="K38" s="29"/>
      <c r="L38" s="40"/>
      <c r="M38" s="4"/>
      <c r="N38" s="4"/>
    </row>
    <row r="39" spans="1:16" x14ac:dyDescent="0.2">
      <c r="A39" s="23"/>
      <c r="B39" s="23"/>
      <c r="C39" s="24"/>
      <c r="D39" s="33"/>
      <c r="F39" s="4"/>
      <c r="G39" s="4"/>
      <c r="H39" s="4"/>
      <c r="I39" s="4"/>
      <c r="J39" s="4"/>
      <c r="K39" s="4"/>
      <c r="L39" s="4"/>
      <c r="M39" s="4"/>
      <c r="N39" s="4"/>
    </row>
    <row r="40" spans="1:16" x14ac:dyDescent="0.2">
      <c r="A40" s="23"/>
      <c r="B40" s="23"/>
      <c r="C40" s="24"/>
      <c r="D40" s="33"/>
      <c r="F40" s="4"/>
      <c r="G40" s="4"/>
      <c r="H40" s="4"/>
      <c r="I40" s="4"/>
      <c r="J40" s="4"/>
      <c r="K40" s="4"/>
      <c r="L40" s="4"/>
      <c r="M40" s="4"/>
      <c r="N40" s="4"/>
    </row>
    <row r="41" spans="1:16" x14ac:dyDescent="0.2">
      <c r="A41" s="23"/>
      <c r="B41" s="23"/>
      <c r="C41" s="24"/>
      <c r="D41" s="33"/>
      <c r="F41" s="4"/>
      <c r="G41" s="4"/>
      <c r="H41" s="4"/>
      <c r="I41" s="4"/>
      <c r="J41" s="4"/>
      <c r="K41" s="4"/>
      <c r="L41" s="4"/>
      <c r="M41" s="4"/>
      <c r="N41" s="4"/>
    </row>
    <row r="42" spans="1:16" x14ac:dyDescent="0.2">
      <c r="A42" s="23"/>
      <c r="B42" s="23"/>
      <c r="C42" s="24"/>
      <c r="D42" s="33"/>
      <c r="F42" s="4"/>
      <c r="G42" s="4"/>
      <c r="H42" s="4"/>
      <c r="I42" s="4"/>
      <c r="J42" s="4"/>
      <c r="K42" s="4"/>
      <c r="L42" s="4"/>
      <c r="M42" s="4"/>
      <c r="N42" s="4"/>
    </row>
    <row r="43" spans="1:16" x14ac:dyDescent="0.2">
      <c r="A43" s="23"/>
      <c r="B43" s="23"/>
      <c r="C43" s="24"/>
      <c r="D43" s="33"/>
      <c r="F43" s="4"/>
      <c r="G43" s="4"/>
      <c r="H43" s="4"/>
      <c r="I43" s="4"/>
      <c r="J43" s="4"/>
      <c r="K43" s="4"/>
      <c r="L43" s="4"/>
      <c r="M43" s="4"/>
      <c r="N43" s="4"/>
    </row>
    <row r="44" spans="1:16" x14ac:dyDescent="0.2">
      <c r="A44" s="23"/>
      <c r="B44" s="23"/>
      <c r="C44" s="24"/>
      <c r="D44" s="33"/>
      <c r="F44" s="4"/>
      <c r="G44" s="4"/>
      <c r="H44" s="4"/>
      <c r="I44" s="4"/>
      <c r="J44" s="4"/>
      <c r="K44" s="4"/>
      <c r="L44" s="4"/>
      <c r="M44" s="4"/>
      <c r="N44" s="4"/>
    </row>
    <row r="52" spans="8:8" x14ac:dyDescent="0.2">
      <c r="H52" s="1" t="s">
        <v>55</v>
      </c>
    </row>
  </sheetData>
  <mergeCells count="47">
    <mergeCell ref="A1:L1"/>
    <mergeCell ref="A15:A21"/>
    <mergeCell ref="B3:B4"/>
    <mergeCell ref="I5:I6"/>
    <mergeCell ref="L5:L6"/>
    <mergeCell ref="L7:L14"/>
    <mergeCell ref="L15:L21"/>
    <mergeCell ref="G3:I3"/>
    <mergeCell ref="J3:L3"/>
    <mergeCell ref="A3:A4"/>
    <mergeCell ref="C3:C4"/>
    <mergeCell ref="A5:A6"/>
    <mergeCell ref="F5:F6"/>
    <mergeCell ref="A7:A14"/>
    <mergeCell ref="D3:F3"/>
    <mergeCell ref="E4:F4"/>
    <mergeCell ref="A22:A36"/>
    <mergeCell ref="F22:F36"/>
    <mergeCell ref="E22:E23"/>
    <mergeCell ref="B35:B36"/>
    <mergeCell ref="E35:E36"/>
    <mergeCell ref="B31:B34"/>
    <mergeCell ref="B29:B30"/>
    <mergeCell ref="E31:E34"/>
    <mergeCell ref="E29:E30"/>
    <mergeCell ref="B22:B23"/>
    <mergeCell ref="M3:P3"/>
    <mergeCell ref="M4:N4"/>
    <mergeCell ref="O4:P4"/>
    <mergeCell ref="H31:H34"/>
    <mergeCell ref="K31:K34"/>
    <mergeCell ref="H29:H30"/>
    <mergeCell ref="K29:K30"/>
    <mergeCell ref="I22:I36"/>
    <mergeCell ref="M9:M13"/>
    <mergeCell ref="I7:I14"/>
    <mergeCell ref="M7:M8"/>
    <mergeCell ref="I15:I21"/>
    <mergeCell ref="H35:H36"/>
    <mergeCell ref="K35:K36"/>
    <mergeCell ref="K4:L4"/>
    <mergeCell ref="H4:I4"/>
    <mergeCell ref="L22:L36"/>
    <mergeCell ref="H22:H23"/>
    <mergeCell ref="K22:K23"/>
    <mergeCell ref="F7:F14"/>
    <mergeCell ref="F15:F21"/>
  </mergeCells>
  <printOptions horizontalCentered="1"/>
  <pageMargins left="0.39370078740157483" right="0.39370078740157483" top="0.59055118110236227" bottom="0.19685039370078741" header="0.31496062992125984" footer="0.31496062992125984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 об объемах мун услуг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2022-10-25T05:08:10Z</cp:lastPrinted>
  <dcterms:created xsi:type="dcterms:W3CDTF">2017-07-26T04:34:20Z</dcterms:created>
  <dcterms:modified xsi:type="dcterms:W3CDTF">2023-11-10T00:37:50Z</dcterms:modified>
</cp:coreProperties>
</file>