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53\личные папки\БЮДЖЕТ\ИСПОЛНЕНИЕ БЮДЖЕТА\ИСПОЛНЕНИЕ БЮДЖЕТА 2023 год\Исполнение бюджета 2023\Материалы к проекту по исполн. 2023 (в совет)\"/>
    </mc:Choice>
  </mc:AlternateContent>
  <bookViews>
    <workbookView xWindow="0" yWindow="0" windowWidth="28800" windowHeight="12300" tabRatio="649"/>
  </bookViews>
  <sheets>
    <sheet name="раздел 2" sheetId="1" r:id="rId1"/>
  </sheets>
  <calcPr calcId="162913" fullPrecision="0"/>
</workbook>
</file>

<file path=xl/calcChain.xml><?xml version="1.0" encoding="utf-8"?>
<calcChain xmlns="http://schemas.openxmlformats.org/spreadsheetml/2006/main">
  <c r="R17" i="1" l="1"/>
  <c r="T17" i="1"/>
  <c r="U17" i="1"/>
  <c r="V17" i="1"/>
  <c r="Y17" i="1"/>
  <c r="M17" i="1"/>
  <c r="N17" i="1"/>
  <c r="P17" i="1"/>
  <c r="Q17" i="1"/>
  <c r="L17" i="1"/>
  <c r="K17" i="1"/>
  <c r="J15" i="1"/>
  <c r="J17" i="1"/>
  <c r="I17" i="1"/>
  <c r="Y15" i="1"/>
  <c r="V15" i="1"/>
  <c r="U15" i="1"/>
  <c r="T15" i="1"/>
  <c r="AC15" i="1" s="1"/>
  <c r="R15" i="1"/>
  <c r="Q15" i="1"/>
  <c r="P15" i="1"/>
  <c r="N15" i="1"/>
  <c r="M15" i="1"/>
  <c r="L15" i="1"/>
  <c r="I15" i="1"/>
  <c r="AC16" i="1" l="1"/>
  <c r="AA16" i="1"/>
  <c r="AA17" i="1" s="1"/>
  <c r="Z16" i="1"/>
  <c r="Z17" i="1" s="1"/>
  <c r="X16" i="1"/>
  <c r="X17" i="1" s="1"/>
  <c r="W16" i="1"/>
  <c r="W17" i="1" s="1"/>
  <c r="S16" i="1"/>
  <c r="S17" i="1" s="1"/>
  <c r="O16" i="1"/>
  <c r="O17" i="1" s="1"/>
  <c r="AB16" i="1" l="1"/>
  <c r="AB17" i="1" s="1"/>
  <c r="X14" i="1"/>
  <c r="X15" i="1" s="1"/>
  <c r="W14" i="1"/>
  <c r="W15" i="1" s="1"/>
  <c r="W12" i="1"/>
  <c r="W10" i="1"/>
  <c r="AC14" i="1"/>
  <c r="AC17" i="1" s="1"/>
  <c r="AA14" i="1"/>
  <c r="AA15" i="1" s="1"/>
  <c r="Z14" i="1"/>
  <c r="Z15" i="1" s="1"/>
  <c r="S14" i="1"/>
  <c r="S15" i="1" s="1"/>
  <c r="O14" i="1"/>
  <c r="O15" i="1" s="1"/>
  <c r="AB14" i="1" l="1"/>
  <c r="AB15" i="1" s="1"/>
  <c r="U11" i="1" l="1"/>
  <c r="O12" i="1" l="1"/>
  <c r="X12" i="1" s="1"/>
  <c r="O10" i="1"/>
  <c r="X10" i="1" s="1"/>
  <c r="O8" i="1"/>
  <c r="X8" i="1" s="1"/>
  <c r="Y13" i="1" l="1"/>
  <c r="V13" i="1"/>
  <c r="U13" i="1"/>
  <c r="T13" i="1"/>
  <c r="R13" i="1"/>
  <c r="Q13" i="1"/>
  <c r="P13" i="1"/>
  <c r="N13" i="1"/>
  <c r="M13" i="1"/>
  <c r="L13" i="1"/>
  <c r="K13" i="1"/>
  <c r="J13" i="1"/>
  <c r="I13" i="1"/>
  <c r="AC12" i="1"/>
  <c r="AC13" i="1" s="1"/>
  <c r="AA12" i="1"/>
  <c r="AA13" i="1" s="1"/>
  <c r="Z12" i="1"/>
  <c r="Z13" i="1" s="1"/>
  <c r="W13" i="1"/>
  <c r="S12" i="1"/>
  <c r="S13" i="1" s="1"/>
  <c r="O13" i="1"/>
  <c r="Y11" i="1"/>
  <c r="V11" i="1"/>
  <c r="T11" i="1"/>
  <c r="R11" i="1"/>
  <c r="Q11" i="1"/>
  <c r="P11" i="1"/>
  <c r="N11" i="1"/>
  <c r="M11" i="1"/>
  <c r="L11" i="1"/>
  <c r="K11" i="1"/>
  <c r="J11" i="1"/>
  <c r="I11" i="1"/>
  <c r="AC10" i="1"/>
  <c r="AC11" i="1" s="1"/>
  <c r="AA10" i="1"/>
  <c r="AA11" i="1" s="1"/>
  <c r="Z10" i="1"/>
  <c r="Z11" i="1" s="1"/>
  <c r="W11" i="1"/>
  <c r="S10" i="1"/>
  <c r="S11" i="1" s="1"/>
  <c r="O11" i="1"/>
  <c r="AB12" i="1" l="1"/>
  <c r="AB13" i="1" s="1"/>
  <c r="AB10" i="1"/>
  <c r="AB11" i="1" s="1"/>
  <c r="X13" i="1"/>
  <c r="X11" i="1"/>
  <c r="Y9" i="1"/>
  <c r="Y18" i="1" s="1"/>
  <c r="V9" i="1"/>
  <c r="V18" i="1" s="1"/>
  <c r="U9" i="1"/>
  <c r="U18" i="1" s="1"/>
  <c r="T9" i="1"/>
  <c r="T18" i="1" s="1"/>
  <c r="R9" i="1"/>
  <c r="R18" i="1" s="1"/>
  <c r="Q9" i="1"/>
  <c r="Q18" i="1" s="1"/>
  <c r="P9" i="1"/>
  <c r="P18" i="1" s="1"/>
  <c r="N9" i="1"/>
  <c r="N18" i="1" s="1"/>
  <c r="M9" i="1"/>
  <c r="M18" i="1" s="1"/>
  <c r="L9" i="1"/>
  <c r="L18" i="1" s="1"/>
  <c r="K9" i="1"/>
  <c r="K18" i="1" s="1"/>
  <c r="J9" i="1"/>
  <c r="I9" i="1"/>
  <c r="I18" i="1" s="1"/>
  <c r="AC8" i="1"/>
  <c r="AC9" i="1" s="1"/>
  <c r="AC18" i="1" s="1"/>
  <c r="AA8" i="1"/>
  <c r="AA9" i="1" s="1"/>
  <c r="AA18" i="1" s="1"/>
  <c r="Z8" i="1"/>
  <c r="Z9" i="1" s="1"/>
  <c r="Z18" i="1" s="1"/>
  <c r="W8" i="1"/>
  <c r="W9" i="1" s="1"/>
  <c r="W18" i="1" s="1"/>
  <c r="S8" i="1"/>
  <c r="S9" i="1" s="1"/>
  <c r="S18" i="1" s="1"/>
  <c r="X9" i="1" l="1"/>
  <c r="X18" i="1" s="1"/>
  <c r="AB8" i="1"/>
  <c r="AB9" i="1" s="1"/>
  <c r="AB18" i="1" s="1"/>
  <c r="O9" i="1"/>
  <c r="O18" i="1" s="1"/>
</calcChain>
</file>

<file path=xl/sharedStrings.xml><?xml version="1.0" encoding="utf-8"?>
<sst xmlns="http://schemas.openxmlformats.org/spreadsheetml/2006/main" count="67" uniqueCount="43">
  <si>
    <t>№ п/п</t>
  </si>
  <si>
    <t>Сумма кредита</t>
  </si>
  <si>
    <t>Основной долг</t>
  </si>
  <si>
    <t>Пени, штрафы</t>
  </si>
  <si>
    <t>Итого</t>
  </si>
  <si>
    <t>Проценты</t>
  </si>
  <si>
    <t>ВСЕГО</t>
  </si>
  <si>
    <t>Дата и номер кредит-ного договора</t>
  </si>
  <si>
    <t>Сведения о кредиторе (наименова-ние, место-нахождение)</t>
  </si>
  <si>
    <t>Процент-ная ставка по кредиту</t>
  </si>
  <si>
    <t>финансирование дефицита  местного  бюджета</t>
  </si>
  <si>
    <t>Основание для заключения договора или соглашения</t>
  </si>
  <si>
    <t>Муниципальный контракт</t>
  </si>
  <si>
    <t>Цель привлечения кредита</t>
  </si>
  <si>
    <t>Дата получения кредита</t>
  </si>
  <si>
    <t>Дата погашения кредита</t>
  </si>
  <si>
    <t>в том числе просроченный</t>
  </si>
  <si>
    <t>в том числе просроченный долг</t>
  </si>
  <si>
    <t>Итого:</t>
  </si>
  <si>
    <t>Публичное акционерное общество Сбербанк</t>
  </si>
  <si>
    <t>Дата регист-рации долга в долговой книге</t>
  </si>
  <si>
    <t>1.</t>
  </si>
  <si>
    <t>2.</t>
  </si>
  <si>
    <t>3.</t>
  </si>
  <si>
    <t>рубли, копейки</t>
  </si>
  <si>
    <t>Отметки об исполнении обязательств</t>
  </si>
  <si>
    <t>Муниципальный контракт от 25.05.2021 №Ф.2021.0074</t>
  </si>
  <si>
    <t>Муниципальный контракт от 02.07.2021 №Ф.2021.0125</t>
  </si>
  <si>
    <t>Муниципальный контракт от 06.07.2021 №Ф.2021.0130</t>
  </si>
  <si>
    <t>Акционерное общество МИнБанк</t>
  </si>
  <si>
    <t>Остаток долгового обязательства на 01.01.2023 года</t>
  </si>
  <si>
    <t>Сумма привлеченных кредитов в 2023 году</t>
  </si>
  <si>
    <t>4.</t>
  </si>
  <si>
    <t>Муниципальный контракт от 27.03.2023 №Ф.2023.0018</t>
  </si>
  <si>
    <t>"Азиатско-Тихоокеанский Банк" (Акционерное общество)</t>
  </si>
  <si>
    <t>5.</t>
  </si>
  <si>
    <t>Муниципальный контракт от 25.04.2023 №Ф.2023.0028</t>
  </si>
  <si>
    <t>Начислено на "1" января 2024 г.</t>
  </si>
  <si>
    <t>Погашено на "1" января  2024 г.</t>
  </si>
  <si>
    <t>Остаток долга на "1 " января  2024 г.</t>
  </si>
  <si>
    <t>Отчет</t>
  </si>
  <si>
    <t>о предоставлении и погашении кредитов от кредитных организаций Администрацией г. Белогорск</t>
  </si>
  <si>
    <t>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</si>
</sst>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20"/>
      <name val="Arial Cyr"/>
      <family val="2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14" fontId="6" fillId="2" borderId="3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14" fontId="6" fillId="2" borderId="3" xfId="0" applyNumberFormat="1" applyFont="1" applyFill="1" applyBorder="1" applyAlignment="1">
      <alignment horizontal="left" wrapText="1"/>
    </xf>
    <xf numFmtId="2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6" fillId="0" borderId="2" xfId="1" applyFont="1" applyBorder="1" applyAlignment="1">
      <alignment horizontal="center" vertical="center" wrapText="1"/>
    </xf>
    <xf numFmtId="164" fontId="6" fillId="0" borderId="4" xfId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view="pageLayout" topLeftCell="B8" zoomScale="80" zoomScaleNormal="80" zoomScalePageLayoutView="80" workbookViewId="0">
      <selection activeCell="F19" sqref="F19"/>
    </sheetView>
  </sheetViews>
  <sheetFormatPr defaultRowHeight="12.75" x14ac:dyDescent="0.2"/>
  <cols>
    <col min="1" max="1" width="7.7109375" style="1" customWidth="1"/>
    <col min="2" max="2" width="11.140625" style="1" customWidth="1"/>
    <col min="3" max="3" width="8.7109375" style="1" customWidth="1"/>
    <col min="4" max="4" width="10.140625" style="1" customWidth="1"/>
    <col min="5" max="5" width="12.5703125" style="1" customWidth="1"/>
    <col min="6" max="6" width="7.7109375" style="1" customWidth="1"/>
    <col min="7" max="7" width="10.140625" style="1" customWidth="1"/>
    <col min="8" max="8" width="8.140625" style="1" customWidth="1"/>
    <col min="9" max="9" width="14.5703125" style="1" customWidth="1"/>
    <col min="10" max="10" width="7.7109375" style="1" customWidth="1"/>
    <col min="11" max="11" width="14.28515625" style="1" customWidth="1"/>
    <col min="12" max="12" width="8.85546875" style="1" customWidth="1"/>
    <col min="13" max="14" width="9.7109375" style="1" customWidth="1"/>
    <col min="15" max="15" width="14.42578125" style="1" customWidth="1"/>
    <col min="16" max="16" width="14.28515625" style="1" customWidth="1"/>
    <col min="17" max="17" width="13.5703125" style="13" customWidth="1"/>
    <col min="18" max="18" width="8.42578125" style="1" customWidth="1"/>
    <col min="19" max="19" width="13.7109375" style="1" customWidth="1"/>
    <col min="20" max="20" width="14.85546875" style="1" customWidth="1"/>
    <col min="21" max="21" width="13.5703125" style="13" customWidth="1"/>
    <col min="22" max="22" width="8.28515625" style="1" customWidth="1"/>
    <col min="23" max="23" width="14.5703125" style="1" customWidth="1"/>
    <col min="24" max="24" width="14.42578125" style="1" customWidth="1"/>
    <col min="25" max="25" width="9.85546875" style="1" customWidth="1"/>
    <col min="26" max="26" width="13" style="1" customWidth="1"/>
    <col min="27" max="27" width="8.140625" style="1" customWidth="1"/>
    <col min="28" max="28" width="13.7109375" style="1" customWidth="1"/>
    <col min="29" max="29" width="14.28515625" style="1" customWidth="1"/>
    <col min="30" max="16384" width="9.140625" style="1"/>
  </cols>
  <sheetData>
    <row r="1" spans="1:30" ht="23.25" customHeight="1" x14ac:dyDescent="0.3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30" ht="22.5" customHeight="1" x14ac:dyDescent="0.3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30" ht="27.75" customHeight="1" x14ac:dyDescent="0.3">
      <c r="A3" s="42" t="s">
        <v>42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30" ht="25.5" x14ac:dyDescent="0.35">
      <c r="A4" s="6"/>
      <c r="B4" s="6"/>
      <c r="C4" s="6"/>
      <c r="D4" s="6"/>
      <c r="E4" s="6"/>
      <c r="F4" s="6"/>
      <c r="G4" s="6"/>
      <c r="H4" s="7"/>
      <c r="I4" s="6"/>
      <c r="J4" s="6"/>
      <c r="K4" s="6"/>
      <c r="L4" s="6"/>
      <c r="M4" s="7"/>
      <c r="N4" s="6"/>
      <c r="O4" s="6"/>
      <c r="P4" s="6"/>
      <c r="Q4" s="20"/>
      <c r="R4" s="6"/>
      <c r="S4" s="6"/>
      <c r="T4" s="6"/>
      <c r="U4" s="20"/>
      <c r="V4" s="6"/>
      <c r="W4" s="6"/>
      <c r="X4" s="6"/>
      <c r="Y4" s="7"/>
      <c r="Z4" s="6"/>
      <c r="AA4" s="6"/>
      <c r="AB4" s="14"/>
      <c r="AC4" s="16" t="s">
        <v>24</v>
      </c>
      <c r="AD4" s="15"/>
    </row>
    <row r="5" spans="1:30" ht="32.25" customHeight="1" x14ac:dyDescent="0.2">
      <c r="A5" s="45" t="s">
        <v>0</v>
      </c>
      <c r="B5" s="40" t="s">
        <v>20</v>
      </c>
      <c r="C5" s="40" t="s">
        <v>11</v>
      </c>
      <c r="D5" s="40" t="s">
        <v>7</v>
      </c>
      <c r="E5" s="43" t="s">
        <v>8</v>
      </c>
      <c r="F5" s="40" t="s">
        <v>13</v>
      </c>
      <c r="G5" s="40" t="s">
        <v>14</v>
      </c>
      <c r="H5" s="40" t="s">
        <v>15</v>
      </c>
      <c r="I5" s="40" t="s">
        <v>1</v>
      </c>
      <c r="J5" s="40" t="s">
        <v>9</v>
      </c>
      <c r="K5" s="39" t="s">
        <v>30</v>
      </c>
      <c r="L5" s="39"/>
      <c r="M5" s="39"/>
      <c r="N5" s="39"/>
      <c r="O5" s="39"/>
      <c r="P5" s="40" t="s">
        <v>31</v>
      </c>
      <c r="Q5" s="39" t="s">
        <v>37</v>
      </c>
      <c r="R5" s="39"/>
      <c r="S5" s="39"/>
      <c r="T5" s="39" t="s">
        <v>38</v>
      </c>
      <c r="U5" s="39"/>
      <c r="V5" s="39"/>
      <c r="W5" s="39"/>
      <c r="X5" s="39" t="s">
        <v>39</v>
      </c>
      <c r="Y5" s="39"/>
      <c r="Z5" s="39"/>
      <c r="AA5" s="39"/>
      <c r="AB5" s="39"/>
      <c r="AC5" s="38" t="s">
        <v>25</v>
      </c>
      <c r="AD5" s="2"/>
    </row>
    <row r="6" spans="1:30" ht="114.75" customHeight="1" x14ac:dyDescent="0.2">
      <c r="A6" s="46"/>
      <c r="B6" s="41"/>
      <c r="C6" s="41"/>
      <c r="D6" s="41"/>
      <c r="E6" s="44"/>
      <c r="F6" s="41"/>
      <c r="G6" s="41"/>
      <c r="H6" s="41"/>
      <c r="I6" s="41"/>
      <c r="J6" s="41"/>
      <c r="K6" s="8" t="s">
        <v>2</v>
      </c>
      <c r="L6" s="8" t="s">
        <v>16</v>
      </c>
      <c r="M6" s="8" t="s">
        <v>5</v>
      </c>
      <c r="N6" s="8" t="s">
        <v>3</v>
      </c>
      <c r="O6" s="8" t="s">
        <v>4</v>
      </c>
      <c r="P6" s="41"/>
      <c r="Q6" s="21" t="s">
        <v>5</v>
      </c>
      <c r="R6" s="8" t="s">
        <v>3</v>
      </c>
      <c r="S6" s="8" t="s">
        <v>4</v>
      </c>
      <c r="T6" s="8" t="s">
        <v>2</v>
      </c>
      <c r="U6" s="21" t="s">
        <v>5</v>
      </c>
      <c r="V6" s="8" t="s">
        <v>3</v>
      </c>
      <c r="W6" s="8" t="s">
        <v>4</v>
      </c>
      <c r="X6" s="8" t="s">
        <v>2</v>
      </c>
      <c r="Y6" s="8" t="s">
        <v>17</v>
      </c>
      <c r="Z6" s="8" t="s">
        <v>5</v>
      </c>
      <c r="AA6" s="8" t="s">
        <v>3</v>
      </c>
      <c r="AB6" s="8" t="s">
        <v>4</v>
      </c>
      <c r="AC6" s="38"/>
      <c r="AD6" s="2"/>
    </row>
    <row r="7" spans="1:30" s="4" customFormat="1" ht="15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22">
        <v>17</v>
      </c>
      <c r="R7" s="9">
        <v>18</v>
      </c>
      <c r="S7" s="9">
        <v>19</v>
      </c>
      <c r="T7" s="9">
        <v>20</v>
      </c>
      <c r="U7" s="22">
        <v>21</v>
      </c>
      <c r="V7" s="9">
        <v>22</v>
      </c>
      <c r="W7" s="9">
        <v>23</v>
      </c>
      <c r="X7" s="9">
        <v>24</v>
      </c>
      <c r="Y7" s="9">
        <v>25</v>
      </c>
      <c r="Z7" s="9">
        <v>26</v>
      </c>
      <c r="AA7" s="9">
        <v>27</v>
      </c>
      <c r="AB7" s="9">
        <v>28</v>
      </c>
      <c r="AC7" s="9">
        <v>29</v>
      </c>
      <c r="AD7" s="3"/>
    </row>
    <row r="8" spans="1:30" ht="87" customHeight="1" x14ac:dyDescent="0.2">
      <c r="A8" s="26" t="s">
        <v>21</v>
      </c>
      <c r="B8" s="27">
        <v>44342</v>
      </c>
      <c r="C8" s="28" t="s">
        <v>12</v>
      </c>
      <c r="D8" s="28" t="s">
        <v>26</v>
      </c>
      <c r="E8" s="28" t="s">
        <v>29</v>
      </c>
      <c r="F8" s="28" t="s">
        <v>10</v>
      </c>
      <c r="G8" s="29">
        <v>44341</v>
      </c>
      <c r="H8" s="29">
        <v>45071</v>
      </c>
      <c r="I8" s="30">
        <v>77000000</v>
      </c>
      <c r="J8" s="30">
        <v>7.86</v>
      </c>
      <c r="K8" s="30">
        <v>77000000</v>
      </c>
      <c r="L8" s="30">
        <v>0</v>
      </c>
      <c r="M8" s="30">
        <v>0</v>
      </c>
      <c r="N8" s="30">
        <v>0</v>
      </c>
      <c r="O8" s="30">
        <f>K8+M8+N8</f>
        <v>77000000</v>
      </c>
      <c r="P8" s="30">
        <v>0</v>
      </c>
      <c r="Q8" s="30">
        <v>2271647.69</v>
      </c>
      <c r="R8" s="30">
        <v>0</v>
      </c>
      <c r="S8" s="30">
        <f>Q8+R8</f>
        <v>2271647.69</v>
      </c>
      <c r="T8" s="30">
        <v>77000000</v>
      </c>
      <c r="U8" s="30">
        <v>2271647.69</v>
      </c>
      <c r="V8" s="30">
        <v>0</v>
      </c>
      <c r="W8" s="30">
        <f>T8+U8+V8</f>
        <v>79271647.689999998</v>
      </c>
      <c r="X8" s="30">
        <f>O8-T8</f>
        <v>0</v>
      </c>
      <c r="Y8" s="30">
        <v>0</v>
      </c>
      <c r="Z8" s="30">
        <f>Q8-U8</f>
        <v>0</v>
      </c>
      <c r="AA8" s="30">
        <f>R8-V8</f>
        <v>0</v>
      </c>
      <c r="AB8" s="30">
        <f t="shared" ref="AB8" si="0">X8+Z8+AA8</f>
        <v>0</v>
      </c>
      <c r="AC8" s="10">
        <f t="shared" ref="AC8" si="1">T8</f>
        <v>77000000</v>
      </c>
      <c r="AD8" s="2"/>
    </row>
    <row r="9" spans="1:30" ht="24" customHeight="1" x14ac:dyDescent="0.25">
      <c r="A9" s="31" t="s">
        <v>18</v>
      </c>
      <c r="B9" s="32"/>
      <c r="C9" s="28"/>
      <c r="D9" s="28"/>
      <c r="E9" s="28"/>
      <c r="F9" s="28"/>
      <c r="G9" s="29"/>
      <c r="H9" s="29"/>
      <c r="I9" s="33">
        <f t="shared" ref="I9:AC9" si="2">I8</f>
        <v>77000000</v>
      </c>
      <c r="J9" s="33">
        <f t="shared" si="2"/>
        <v>7.86</v>
      </c>
      <c r="K9" s="33">
        <f t="shared" si="2"/>
        <v>77000000</v>
      </c>
      <c r="L9" s="33">
        <f t="shared" si="2"/>
        <v>0</v>
      </c>
      <c r="M9" s="33">
        <f t="shared" si="2"/>
        <v>0</v>
      </c>
      <c r="N9" s="33">
        <f t="shared" si="2"/>
        <v>0</v>
      </c>
      <c r="O9" s="33">
        <f t="shared" si="2"/>
        <v>77000000</v>
      </c>
      <c r="P9" s="33">
        <f t="shared" si="2"/>
        <v>0</v>
      </c>
      <c r="Q9" s="33">
        <f t="shared" si="2"/>
        <v>2271647.69</v>
      </c>
      <c r="R9" s="33">
        <f t="shared" si="2"/>
        <v>0</v>
      </c>
      <c r="S9" s="33">
        <f t="shared" si="2"/>
        <v>2271647.69</v>
      </c>
      <c r="T9" s="33">
        <f t="shared" si="2"/>
        <v>77000000</v>
      </c>
      <c r="U9" s="33">
        <f t="shared" si="2"/>
        <v>2271647.69</v>
      </c>
      <c r="V9" s="33">
        <f t="shared" si="2"/>
        <v>0</v>
      </c>
      <c r="W9" s="33">
        <f t="shared" si="2"/>
        <v>79271647.689999998</v>
      </c>
      <c r="X9" s="33">
        <f t="shared" si="2"/>
        <v>0</v>
      </c>
      <c r="Y9" s="33">
        <f t="shared" si="2"/>
        <v>0</v>
      </c>
      <c r="Z9" s="33">
        <f t="shared" si="2"/>
        <v>0</v>
      </c>
      <c r="AA9" s="33">
        <f t="shared" si="2"/>
        <v>0</v>
      </c>
      <c r="AB9" s="33">
        <f t="shared" si="2"/>
        <v>0</v>
      </c>
      <c r="AC9" s="12">
        <f t="shared" si="2"/>
        <v>77000000</v>
      </c>
      <c r="AD9" s="2"/>
    </row>
    <row r="10" spans="1:30" ht="87" customHeight="1" x14ac:dyDescent="0.2">
      <c r="A10" s="26" t="s">
        <v>22</v>
      </c>
      <c r="B10" s="27">
        <v>44382</v>
      </c>
      <c r="C10" s="28" t="s">
        <v>12</v>
      </c>
      <c r="D10" s="28" t="s">
        <v>27</v>
      </c>
      <c r="E10" s="28" t="s">
        <v>29</v>
      </c>
      <c r="F10" s="28" t="s">
        <v>10</v>
      </c>
      <c r="G10" s="29">
        <v>44379</v>
      </c>
      <c r="H10" s="29">
        <v>45109</v>
      </c>
      <c r="I10" s="30">
        <v>30000000</v>
      </c>
      <c r="J10" s="30">
        <v>8.19</v>
      </c>
      <c r="K10" s="30">
        <v>30000000</v>
      </c>
      <c r="L10" s="30">
        <v>0</v>
      </c>
      <c r="M10" s="30">
        <v>0</v>
      </c>
      <c r="N10" s="30">
        <v>0</v>
      </c>
      <c r="O10" s="30">
        <f>K10+M10+N10</f>
        <v>30000000</v>
      </c>
      <c r="P10" s="30">
        <v>0</v>
      </c>
      <c r="Q10" s="30">
        <v>1198208.21</v>
      </c>
      <c r="R10" s="30">
        <v>0</v>
      </c>
      <c r="S10" s="30">
        <f>Q10+R10</f>
        <v>1198208.21</v>
      </c>
      <c r="T10" s="30">
        <v>30000000</v>
      </c>
      <c r="U10" s="30">
        <v>1198208.21</v>
      </c>
      <c r="V10" s="30">
        <v>0</v>
      </c>
      <c r="W10" s="30">
        <f>T10+U10+V10</f>
        <v>31198208.210000001</v>
      </c>
      <c r="X10" s="30">
        <f>O10-T10</f>
        <v>0</v>
      </c>
      <c r="Y10" s="30">
        <v>0</v>
      </c>
      <c r="Z10" s="30">
        <f>Q10-U10</f>
        <v>0</v>
      </c>
      <c r="AA10" s="30">
        <f>R10-V10</f>
        <v>0</v>
      </c>
      <c r="AB10" s="30">
        <f t="shared" ref="AB10" si="3">X10+Z10+AA10</f>
        <v>0</v>
      </c>
      <c r="AC10" s="10">
        <f t="shared" ref="AC10" si="4">T10</f>
        <v>30000000</v>
      </c>
      <c r="AD10" s="2"/>
    </row>
    <row r="11" spans="1:30" ht="24" customHeight="1" x14ac:dyDescent="0.25">
      <c r="A11" s="31" t="s">
        <v>18</v>
      </c>
      <c r="B11" s="32"/>
      <c r="C11" s="28"/>
      <c r="D11" s="28"/>
      <c r="E11" s="28"/>
      <c r="F11" s="28"/>
      <c r="G11" s="29"/>
      <c r="H11" s="29"/>
      <c r="I11" s="33">
        <f t="shared" ref="I11:AC11" si="5">I10</f>
        <v>30000000</v>
      </c>
      <c r="J11" s="33">
        <f t="shared" si="5"/>
        <v>8.19</v>
      </c>
      <c r="K11" s="33">
        <f t="shared" si="5"/>
        <v>30000000</v>
      </c>
      <c r="L11" s="33">
        <f t="shared" si="5"/>
        <v>0</v>
      </c>
      <c r="M11" s="33">
        <f t="shared" si="5"/>
        <v>0</v>
      </c>
      <c r="N11" s="33">
        <f t="shared" si="5"/>
        <v>0</v>
      </c>
      <c r="O11" s="33">
        <f t="shared" si="5"/>
        <v>30000000</v>
      </c>
      <c r="P11" s="33">
        <f t="shared" si="5"/>
        <v>0</v>
      </c>
      <c r="Q11" s="33">
        <f t="shared" si="5"/>
        <v>1198208.21</v>
      </c>
      <c r="R11" s="33">
        <f t="shared" si="5"/>
        <v>0</v>
      </c>
      <c r="S11" s="33">
        <f t="shared" si="5"/>
        <v>1198208.21</v>
      </c>
      <c r="T11" s="33">
        <f t="shared" si="5"/>
        <v>30000000</v>
      </c>
      <c r="U11" s="33">
        <f t="shared" si="5"/>
        <v>1198208.21</v>
      </c>
      <c r="V11" s="33">
        <f t="shared" si="5"/>
        <v>0</v>
      </c>
      <c r="W11" s="33">
        <f t="shared" si="5"/>
        <v>31198208.210000001</v>
      </c>
      <c r="X11" s="33">
        <f t="shared" si="5"/>
        <v>0</v>
      </c>
      <c r="Y11" s="33">
        <f t="shared" si="5"/>
        <v>0</v>
      </c>
      <c r="Z11" s="33">
        <f t="shared" si="5"/>
        <v>0</v>
      </c>
      <c r="AA11" s="33">
        <f t="shared" si="5"/>
        <v>0</v>
      </c>
      <c r="AB11" s="33">
        <f t="shared" si="5"/>
        <v>0</v>
      </c>
      <c r="AC11" s="12">
        <f t="shared" si="5"/>
        <v>30000000</v>
      </c>
      <c r="AD11" s="2"/>
    </row>
    <row r="12" spans="1:30" ht="87" customHeight="1" x14ac:dyDescent="0.2">
      <c r="A12" s="26" t="s">
        <v>23</v>
      </c>
      <c r="B12" s="27">
        <v>44398</v>
      </c>
      <c r="C12" s="28" t="s">
        <v>12</v>
      </c>
      <c r="D12" s="28" t="s">
        <v>28</v>
      </c>
      <c r="E12" s="28" t="s">
        <v>19</v>
      </c>
      <c r="F12" s="28" t="s">
        <v>10</v>
      </c>
      <c r="G12" s="29">
        <v>44396</v>
      </c>
      <c r="H12" s="29">
        <v>45126</v>
      </c>
      <c r="I12" s="30">
        <v>20000000</v>
      </c>
      <c r="J12" s="30">
        <v>8.5</v>
      </c>
      <c r="K12" s="30">
        <v>20000000</v>
      </c>
      <c r="L12" s="30">
        <v>0</v>
      </c>
      <c r="M12" s="30">
        <v>0</v>
      </c>
      <c r="N12" s="30">
        <v>0</v>
      </c>
      <c r="O12" s="30">
        <f>K12+M12+N12</f>
        <v>20000000</v>
      </c>
      <c r="P12" s="30">
        <v>0</v>
      </c>
      <c r="Q12" s="30">
        <v>829041.09</v>
      </c>
      <c r="R12" s="30">
        <v>0</v>
      </c>
      <c r="S12" s="30">
        <f>Q12+R12</f>
        <v>829041.09</v>
      </c>
      <c r="T12" s="30">
        <v>20000000</v>
      </c>
      <c r="U12" s="30">
        <v>829041.09</v>
      </c>
      <c r="V12" s="30">
        <v>0</v>
      </c>
      <c r="W12" s="30">
        <f>T12+U12+V12</f>
        <v>20829041.09</v>
      </c>
      <c r="X12" s="30">
        <f>O12-T12</f>
        <v>0</v>
      </c>
      <c r="Y12" s="30">
        <v>0</v>
      </c>
      <c r="Z12" s="30">
        <f>Q12-U12</f>
        <v>0</v>
      </c>
      <c r="AA12" s="30">
        <f>R12-V12</f>
        <v>0</v>
      </c>
      <c r="AB12" s="30">
        <f t="shared" ref="AB12" si="6">X12+Z12+AA12</f>
        <v>0</v>
      </c>
      <c r="AC12" s="10">
        <f t="shared" ref="AC12" si="7">T12</f>
        <v>20000000</v>
      </c>
      <c r="AD12" s="2"/>
    </row>
    <row r="13" spans="1:30" ht="24" customHeight="1" x14ac:dyDescent="0.25">
      <c r="A13" s="31" t="s">
        <v>18</v>
      </c>
      <c r="B13" s="32"/>
      <c r="C13" s="28"/>
      <c r="D13" s="28"/>
      <c r="E13" s="28"/>
      <c r="F13" s="28"/>
      <c r="G13" s="29"/>
      <c r="H13" s="29"/>
      <c r="I13" s="33">
        <f t="shared" ref="I13:AC13" si="8">I12</f>
        <v>20000000</v>
      </c>
      <c r="J13" s="33">
        <f t="shared" si="8"/>
        <v>8.5</v>
      </c>
      <c r="K13" s="33">
        <f t="shared" si="8"/>
        <v>20000000</v>
      </c>
      <c r="L13" s="33">
        <f t="shared" si="8"/>
        <v>0</v>
      </c>
      <c r="M13" s="33">
        <f t="shared" si="8"/>
        <v>0</v>
      </c>
      <c r="N13" s="33">
        <f t="shared" si="8"/>
        <v>0</v>
      </c>
      <c r="O13" s="33">
        <f t="shared" si="8"/>
        <v>20000000</v>
      </c>
      <c r="P13" s="33">
        <f t="shared" si="8"/>
        <v>0</v>
      </c>
      <c r="Q13" s="33">
        <f t="shared" si="8"/>
        <v>829041.09</v>
      </c>
      <c r="R13" s="33">
        <f t="shared" si="8"/>
        <v>0</v>
      </c>
      <c r="S13" s="33">
        <f t="shared" si="8"/>
        <v>829041.09</v>
      </c>
      <c r="T13" s="33">
        <f t="shared" si="8"/>
        <v>20000000</v>
      </c>
      <c r="U13" s="33">
        <f t="shared" si="8"/>
        <v>829041.09</v>
      </c>
      <c r="V13" s="33">
        <f t="shared" si="8"/>
        <v>0</v>
      </c>
      <c r="W13" s="33">
        <f t="shared" si="8"/>
        <v>20829041.09</v>
      </c>
      <c r="X13" s="33">
        <f t="shared" si="8"/>
        <v>0</v>
      </c>
      <c r="Y13" s="33">
        <f t="shared" si="8"/>
        <v>0</v>
      </c>
      <c r="Z13" s="33">
        <f t="shared" si="8"/>
        <v>0</v>
      </c>
      <c r="AA13" s="33">
        <f t="shared" si="8"/>
        <v>0</v>
      </c>
      <c r="AB13" s="33">
        <f t="shared" si="8"/>
        <v>0</v>
      </c>
      <c r="AC13" s="12">
        <f t="shared" si="8"/>
        <v>20000000</v>
      </c>
      <c r="AD13" s="2"/>
    </row>
    <row r="14" spans="1:30" ht="87.75" customHeight="1" x14ac:dyDescent="0.2">
      <c r="A14" s="26" t="s">
        <v>32</v>
      </c>
      <c r="B14" s="27">
        <v>45063</v>
      </c>
      <c r="C14" s="28" t="s">
        <v>12</v>
      </c>
      <c r="D14" s="28" t="s">
        <v>33</v>
      </c>
      <c r="E14" s="28" t="s">
        <v>34</v>
      </c>
      <c r="F14" s="28" t="s">
        <v>10</v>
      </c>
      <c r="G14" s="29">
        <v>45062</v>
      </c>
      <c r="H14" s="29">
        <v>45551</v>
      </c>
      <c r="I14" s="30">
        <v>77000000</v>
      </c>
      <c r="J14" s="30">
        <v>8.5</v>
      </c>
      <c r="K14" s="30">
        <v>0</v>
      </c>
      <c r="L14" s="30">
        <v>0</v>
      </c>
      <c r="M14" s="30">
        <v>0</v>
      </c>
      <c r="N14" s="30">
        <v>0</v>
      </c>
      <c r="O14" s="30">
        <f>K14+M14+N14</f>
        <v>0</v>
      </c>
      <c r="P14" s="30">
        <v>77000000</v>
      </c>
      <c r="Q14" s="30">
        <v>4106315.07</v>
      </c>
      <c r="R14" s="30">
        <v>0</v>
      </c>
      <c r="S14" s="30">
        <f>Q14+R14</f>
        <v>4106315.07</v>
      </c>
      <c r="T14" s="30">
        <v>0</v>
      </c>
      <c r="U14" s="30">
        <v>4106315.07</v>
      </c>
      <c r="V14" s="30">
        <v>0</v>
      </c>
      <c r="W14" s="30">
        <f>T14+U14+V14</f>
        <v>4106315.07</v>
      </c>
      <c r="X14" s="30">
        <f>P14-T14</f>
        <v>77000000</v>
      </c>
      <c r="Y14" s="30">
        <v>0</v>
      </c>
      <c r="Z14" s="30">
        <f>Q14-U14</f>
        <v>0</v>
      </c>
      <c r="AA14" s="30">
        <f>R14-V14</f>
        <v>0</v>
      </c>
      <c r="AB14" s="30">
        <f t="shared" ref="AB14" si="9">X14+Z14+AA14</f>
        <v>77000000</v>
      </c>
      <c r="AC14" s="10">
        <f t="shared" ref="AC14:AC15" si="10">T14</f>
        <v>0</v>
      </c>
    </row>
    <row r="15" spans="1:30" ht="36.75" customHeight="1" x14ac:dyDescent="0.2">
      <c r="A15" s="26"/>
      <c r="B15" s="27"/>
      <c r="C15" s="28"/>
      <c r="D15" s="28"/>
      <c r="E15" s="28"/>
      <c r="F15" s="28"/>
      <c r="G15" s="29"/>
      <c r="H15" s="29"/>
      <c r="I15" s="33">
        <f>I14</f>
        <v>77000000</v>
      </c>
      <c r="J15" s="33">
        <f>J14</f>
        <v>8.5</v>
      </c>
      <c r="K15" s="33">
        <v>0</v>
      </c>
      <c r="L15" s="33">
        <f t="shared" ref="L15:AB15" si="11">L14</f>
        <v>0</v>
      </c>
      <c r="M15" s="33">
        <f t="shared" si="11"/>
        <v>0</v>
      </c>
      <c r="N15" s="33">
        <f t="shared" si="11"/>
        <v>0</v>
      </c>
      <c r="O15" s="33">
        <f t="shared" si="11"/>
        <v>0</v>
      </c>
      <c r="P15" s="33">
        <f t="shared" si="11"/>
        <v>77000000</v>
      </c>
      <c r="Q15" s="33">
        <f t="shared" si="11"/>
        <v>4106315.07</v>
      </c>
      <c r="R15" s="33">
        <f t="shared" si="11"/>
        <v>0</v>
      </c>
      <c r="S15" s="33">
        <f t="shared" si="11"/>
        <v>4106315.07</v>
      </c>
      <c r="T15" s="33">
        <f t="shared" si="11"/>
        <v>0</v>
      </c>
      <c r="U15" s="33">
        <f t="shared" si="11"/>
        <v>4106315.07</v>
      </c>
      <c r="V15" s="33">
        <f t="shared" si="11"/>
        <v>0</v>
      </c>
      <c r="W15" s="33">
        <f t="shared" si="11"/>
        <v>4106315.07</v>
      </c>
      <c r="X15" s="33">
        <f t="shared" si="11"/>
        <v>77000000</v>
      </c>
      <c r="Y15" s="33">
        <f t="shared" si="11"/>
        <v>0</v>
      </c>
      <c r="Z15" s="33">
        <f t="shared" si="11"/>
        <v>0</v>
      </c>
      <c r="AA15" s="33">
        <f t="shared" si="11"/>
        <v>0</v>
      </c>
      <c r="AB15" s="33">
        <f t="shared" si="11"/>
        <v>77000000</v>
      </c>
      <c r="AC15" s="10">
        <f t="shared" si="10"/>
        <v>0</v>
      </c>
    </row>
    <row r="16" spans="1:30" ht="85.5" customHeight="1" x14ac:dyDescent="0.2">
      <c r="A16" s="26" t="s">
        <v>35</v>
      </c>
      <c r="B16" s="27">
        <v>45105</v>
      </c>
      <c r="C16" s="28" t="s">
        <v>12</v>
      </c>
      <c r="D16" s="28" t="s">
        <v>36</v>
      </c>
      <c r="E16" s="28" t="s">
        <v>34</v>
      </c>
      <c r="F16" s="28" t="s">
        <v>10</v>
      </c>
      <c r="G16" s="29">
        <v>45103</v>
      </c>
      <c r="H16" s="29">
        <v>45591</v>
      </c>
      <c r="I16" s="30">
        <v>50000000</v>
      </c>
      <c r="J16" s="30">
        <v>8.5</v>
      </c>
      <c r="K16" s="30">
        <v>0</v>
      </c>
      <c r="L16" s="30">
        <v>0</v>
      </c>
      <c r="M16" s="30">
        <v>0</v>
      </c>
      <c r="N16" s="30">
        <v>0</v>
      </c>
      <c r="O16" s="30">
        <f>K16+M16+N16</f>
        <v>0</v>
      </c>
      <c r="P16" s="30">
        <v>50000000</v>
      </c>
      <c r="Q16" s="30">
        <v>2189041.08</v>
      </c>
      <c r="R16" s="30">
        <v>0</v>
      </c>
      <c r="S16" s="30">
        <f>Q16+R16</f>
        <v>2189041.08</v>
      </c>
      <c r="T16" s="30">
        <v>0</v>
      </c>
      <c r="U16" s="30">
        <v>2189041.08</v>
      </c>
      <c r="V16" s="30">
        <v>0</v>
      </c>
      <c r="W16" s="30">
        <f>T16+U16+V16</f>
        <v>2189041.08</v>
      </c>
      <c r="X16" s="30">
        <f>P16-T16</f>
        <v>50000000</v>
      </c>
      <c r="Y16" s="30">
        <v>0</v>
      </c>
      <c r="Z16" s="30">
        <f>Q16-U16</f>
        <v>0</v>
      </c>
      <c r="AA16" s="30">
        <f>R16-V16</f>
        <v>0</v>
      </c>
      <c r="AB16" s="30">
        <f t="shared" ref="AB16" si="12">X16+Z16+AA16</f>
        <v>50000000</v>
      </c>
      <c r="AC16" s="10">
        <f t="shared" ref="AC16" si="13">T16</f>
        <v>0</v>
      </c>
    </row>
    <row r="17" spans="1:29" ht="30" customHeight="1" x14ac:dyDescent="0.25">
      <c r="A17" s="31" t="s">
        <v>18</v>
      </c>
      <c r="B17" s="32"/>
      <c r="C17" s="28"/>
      <c r="D17" s="28"/>
      <c r="E17" s="28"/>
      <c r="F17" s="28"/>
      <c r="G17" s="29"/>
      <c r="H17" s="29"/>
      <c r="I17" s="33">
        <f>I16</f>
        <v>50000000</v>
      </c>
      <c r="J17" s="33">
        <f>J16</f>
        <v>8.5</v>
      </c>
      <c r="K17" s="33">
        <f>K16</f>
        <v>0</v>
      </c>
      <c r="L17" s="33">
        <f>L16</f>
        <v>0</v>
      </c>
      <c r="M17" s="33">
        <f t="shared" ref="M17:Q17" si="14">M16</f>
        <v>0</v>
      </c>
      <c r="N17" s="33">
        <f t="shared" si="14"/>
        <v>0</v>
      </c>
      <c r="O17" s="33">
        <f t="shared" si="14"/>
        <v>0</v>
      </c>
      <c r="P17" s="33">
        <f t="shared" si="14"/>
        <v>50000000</v>
      </c>
      <c r="Q17" s="33">
        <f t="shared" si="14"/>
        <v>2189041.08</v>
      </c>
      <c r="R17" s="33">
        <f t="shared" ref="R17" si="15">R16</f>
        <v>0</v>
      </c>
      <c r="S17" s="33">
        <f t="shared" ref="S17" si="16">S16</f>
        <v>2189041.08</v>
      </c>
      <c r="T17" s="33">
        <f t="shared" ref="T17" si="17">T16</f>
        <v>0</v>
      </c>
      <c r="U17" s="33">
        <f t="shared" ref="U17" si="18">U16</f>
        <v>2189041.08</v>
      </c>
      <c r="V17" s="33">
        <f t="shared" ref="V17" si="19">V16</f>
        <v>0</v>
      </c>
      <c r="W17" s="33">
        <f t="shared" ref="W17" si="20">W16</f>
        <v>2189041.08</v>
      </c>
      <c r="X17" s="33">
        <f t="shared" ref="X17" si="21">X16</f>
        <v>50000000</v>
      </c>
      <c r="Y17" s="33">
        <f t="shared" ref="Y17" si="22">Y16</f>
        <v>0</v>
      </c>
      <c r="Z17" s="33">
        <f t="shared" ref="Z17" si="23">Z16</f>
        <v>0</v>
      </c>
      <c r="AA17" s="33">
        <f t="shared" ref="AA17" si="24">AA16</f>
        <v>0</v>
      </c>
      <c r="AB17" s="33">
        <f t="shared" ref="AB17" si="25">AB16</f>
        <v>50000000</v>
      </c>
      <c r="AC17" s="12">
        <f t="shared" ref="AC17" si="26">AC14</f>
        <v>0</v>
      </c>
    </row>
    <row r="18" spans="1:29" ht="43.5" customHeight="1" x14ac:dyDescent="0.2">
      <c r="A18" s="36" t="s">
        <v>6</v>
      </c>
      <c r="B18" s="37"/>
      <c r="C18" s="34"/>
      <c r="D18" s="34"/>
      <c r="E18" s="34"/>
      <c r="F18" s="34"/>
      <c r="G18" s="34"/>
      <c r="H18" s="34"/>
      <c r="I18" s="33">
        <f>I9+I11+I13+I15+I17</f>
        <v>254000000</v>
      </c>
      <c r="J18" s="33"/>
      <c r="K18" s="33">
        <f>K9+K11+K13+K15+K17</f>
        <v>127000000</v>
      </c>
      <c r="L18" s="33">
        <f t="shared" ref="L18:Q18" si="27">L9+L11+L13+L15+L17</f>
        <v>0</v>
      </c>
      <c r="M18" s="33">
        <f t="shared" si="27"/>
        <v>0</v>
      </c>
      <c r="N18" s="33">
        <f t="shared" si="27"/>
        <v>0</v>
      </c>
      <c r="O18" s="33">
        <f t="shared" si="27"/>
        <v>127000000</v>
      </c>
      <c r="P18" s="33">
        <f t="shared" si="27"/>
        <v>127000000</v>
      </c>
      <c r="Q18" s="33">
        <f t="shared" si="27"/>
        <v>10594253.140000001</v>
      </c>
      <c r="R18" s="33">
        <f t="shared" ref="R18" si="28">R9+R11+R13+R15+R17</f>
        <v>0</v>
      </c>
      <c r="S18" s="33">
        <f t="shared" ref="S18" si="29">S9+S11+S13+S15+S17</f>
        <v>10594253.140000001</v>
      </c>
      <c r="T18" s="33">
        <f t="shared" ref="T18" si="30">T9+T11+T13+T15+T17</f>
        <v>127000000</v>
      </c>
      <c r="U18" s="33">
        <f t="shared" ref="U18" si="31">U9+U11+U13+U15+U17</f>
        <v>10594253.140000001</v>
      </c>
      <c r="V18" s="33">
        <f t="shared" ref="V18" si="32">V9+V11+V13+V15+V17</f>
        <v>0</v>
      </c>
      <c r="W18" s="33">
        <f t="shared" ref="W18" si="33">W9+W11+W13+W15+W17</f>
        <v>137594253.13999999</v>
      </c>
      <c r="X18" s="33">
        <f t="shared" ref="X18" si="34">X9+X11+X13+X15+X17</f>
        <v>127000000</v>
      </c>
      <c r="Y18" s="33">
        <f t="shared" ref="Y18" si="35">Y9+Y11+Y13+Y15+Y17</f>
        <v>0</v>
      </c>
      <c r="Z18" s="33">
        <f t="shared" ref="Z18" si="36">Z9+Z11+Z13+Z15+Z17</f>
        <v>0</v>
      </c>
      <c r="AA18" s="33">
        <f t="shared" ref="AA18" si="37">AA9+AA11+AA13+AA15+AA17</f>
        <v>0</v>
      </c>
      <c r="AB18" s="33">
        <f t="shared" ref="AB18" si="38">AB9+AB11+AB13+AB15+AB17</f>
        <v>127000000</v>
      </c>
      <c r="AC18" s="11">
        <f>AC9+AC11+AC13+AC17+AC15</f>
        <v>127000000</v>
      </c>
    </row>
    <row r="19" spans="1:29" ht="19.5" customHeight="1" x14ac:dyDescent="0.2">
      <c r="A19" s="17"/>
      <c r="B19" s="17"/>
      <c r="C19" s="18"/>
      <c r="D19" s="18"/>
      <c r="E19" s="18"/>
      <c r="F19" s="18"/>
      <c r="G19" s="18"/>
      <c r="H19" s="18"/>
      <c r="I19" s="19"/>
      <c r="J19" s="19"/>
      <c r="K19" s="19"/>
      <c r="L19" s="19"/>
      <c r="M19" s="23"/>
      <c r="N19" s="23"/>
      <c r="O19" s="23"/>
      <c r="P19" s="23"/>
      <c r="Q19" s="23"/>
      <c r="R19" s="23"/>
      <c r="S19" s="23"/>
      <c r="T19" s="23"/>
      <c r="U19" s="23"/>
      <c r="V19" s="19"/>
      <c r="W19" s="19"/>
      <c r="X19" s="19"/>
      <c r="Y19" s="19"/>
      <c r="Z19" s="19"/>
      <c r="AA19" s="19"/>
      <c r="AB19" s="19"/>
      <c r="AC19" s="19"/>
    </row>
    <row r="20" spans="1:29" ht="20.25" x14ac:dyDescent="0.3">
      <c r="A20" s="35"/>
      <c r="B20" s="35"/>
      <c r="C20" s="35"/>
      <c r="D20" s="5"/>
      <c r="Q20" s="24"/>
      <c r="R20" s="25"/>
      <c r="S20" s="25"/>
    </row>
  </sheetData>
  <mergeCells count="21">
    <mergeCell ref="A1:AC1"/>
    <mergeCell ref="A2:AC2"/>
    <mergeCell ref="A3:AC3"/>
    <mergeCell ref="I5:I6"/>
    <mergeCell ref="K5:O5"/>
    <mergeCell ref="J5:J6"/>
    <mergeCell ref="E5:E6"/>
    <mergeCell ref="B5:B6"/>
    <mergeCell ref="C5:C6"/>
    <mergeCell ref="D5:D6"/>
    <mergeCell ref="T5:W5"/>
    <mergeCell ref="A5:A6"/>
    <mergeCell ref="P5:P6"/>
    <mergeCell ref="H5:H6"/>
    <mergeCell ref="A20:C20"/>
    <mergeCell ref="A18:B18"/>
    <mergeCell ref="AC5:AC6"/>
    <mergeCell ref="Q5:S5"/>
    <mergeCell ref="X5:AB5"/>
    <mergeCell ref="F5:F6"/>
    <mergeCell ref="G5:G6"/>
  </mergeCells>
  <phoneticPr fontId="0" type="noConversion"/>
  <pageMargins left="0.19685039370078741" right="0" top="0.33392857142857141" bottom="0.39370078740157483" header="0.51181102362204722" footer="0.51181102362204722"/>
  <pageSetup paperSize="9" scale="44" firstPageNumber="2" orientation="landscape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2</vt:lpstr>
    </vt:vector>
  </TitlesOfParts>
  <Company>FUADMR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Ї®ЄгЇ вҐ«м</dc:creator>
  <cp:lastModifiedBy>Пользователь Windows</cp:lastModifiedBy>
  <cp:lastPrinted>2024-02-28T05:13:17Z</cp:lastPrinted>
  <dcterms:created xsi:type="dcterms:W3CDTF">2001-11-30T05:09:16Z</dcterms:created>
  <dcterms:modified xsi:type="dcterms:W3CDTF">2024-02-28T05:16:36Z</dcterms:modified>
</cp:coreProperties>
</file>