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180" windowWidth="20730" windowHeight="9225"/>
  </bookViews>
  <sheets>
    <sheet name="исп.01.10.2017" sheetId="2" r:id="rId1"/>
  </sheets>
  <definedNames>
    <definedName name="_xlnm.Print_Area" localSheetId="0">исп.01.10.2017!$A$1:$P$169</definedName>
  </definedNames>
  <calcPr calcId="124519"/>
</workbook>
</file>

<file path=xl/calcChain.xml><?xml version="1.0" encoding="utf-8"?>
<calcChain xmlns="http://schemas.openxmlformats.org/spreadsheetml/2006/main">
  <c r="K126" i="2"/>
  <c r="O34"/>
  <c r="L34"/>
  <c r="K34"/>
  <c r="J34"/>
  <c r="I34"/>
  <c r="H34"/>
  <c r="O75"/>
  <c r="L75"/>
  <c r="K75"/>
  <c r="I75"/>
  <c r="H75"/>
  <c r="I126"/>
  <c r="I135"/>
  <c r="O100"/>
  <c r="L100"/>
  <c r="K100"/>
  <c r="J100"/>
  <c r="J75" s="1"/>
  <c r="I100"/>
  <c r="H100" l="1"/>
  <c r="K63"/>
  <c r="O135"/>
  <c r="O126" s="1"/>
  <c r="L135"/>
  <c r="L126" s="1"/>
  <c r="K135"/>
  <c r="J135"/>
  <c r="J126" s="1"/>
  <c r="H135"/>
  <c r="H126" s="1"/>
  <c r="O24"/>
  <c r="L24"/>
  <c r="K24"/>
  <c r="J24"/>
  <c r="I24"/>
  <c r="H24"/>
  <c r="I157"/>
  <c r="S77"/>
  <c r="J63"/>
  <c r="I63" l="1"/>
  <c r="O157"/>
  <c r="L157"/>
  <c r="K157"/>
  <c r="J157"/>
  <c r="H157"/>
  <c r="O146"/>
  <c r="O141" s="1"/>
  <c r="L146"/>
  <c r="L141" s="1"/>
  <c r="K146"/>
  <c r="K141" s="1"/>
  <c r="J146"/>
  <c r="J141" s="1"/>
  <c r="I146"/>
  <c r="I141" s="1"/>
  <c r="H146"/>
  <c r="H141" s="1"/>
  <c r="O123"/>
  <c r="L123"/>
  <c r="K123"/>
  <c r="J123"/>
  <c r="I123"/>
  <c r="H123"/>
  <c r="O117"/>
  <c r="L117"/>
  <c r="K117"/>
  <c r="J117"/>
  <c r="I117"/>
  <c r="H117"/>
  <c r="O70"/>
  <c r="L70"/>
  <c r="K70"/>
  <c r="J70"/>
  <c r="I70"/>
  <c r="H70"/>
  <c r="O63"/>
  <c r="L63"/>
  <c r="H63"/>
  <c r="O58"/>
  <c r="L58"/>
  <c r="K58"/>
  <c r="J58"/>
  <c r="I58"/>
  <c r="H58"/>
  <c r="O51"/>
  <c r="L51"/>
  <c r="K51"/>
  <c r="J51"/>
  <c r="I51"/>
  <c r="H51"/>
  <c r="O48"/>
  <c r="L48"/>
  <c r="K48"/>
  <c r="J48"/>
  <c r="I48"/>
  <c r="H48"/>
  <c r="O44"/>
  <c r="L44"/>
  <c r="K44"/>
  <c r="J44"/>
  <c r="I44"/>
  <c r="H44"/>
  <c r="O40"/>
  <c r="L40"/>
  <c r="K40"/>
  <c r="J40"/>
  <c r="I40"/>
  <c r="H40"/>
  <c r="O29"/>
  <c r="L29"/>
  <c r="K29"/>
  <c r="I29"/>
  <c r="H29"/>
  <c r="O23"/>
  <c r="K23"/>
  <c r="J23"/>
  <c r="I23"/>
  <c r="H23"/>
  <c r="L23"/>
  <c r="L22" l="1"/>
  <c r="K22"/>
  <c r="H122"/>
  <c r="H121" s="1"/>
  <c r="O22"/>
  <c r="H22"/>
  <c r="I122"/>
  <c r="I121" s="1"/>
  <c r="L50"/>
  <c r="I22"/>
  <c r="J22"/>
  <c r="O122"/>
  <c r="O121" s="1"/>
  <c r="K122"/>
  <c r="K121" s="1"/>
  <c r="L122"/>
  <c r="L121" s="1"/>
  <c r="J122"/>
  <c r="J121" s="1"/>
  <c r="J50"/>
  <c r="H50"/>
  <c r="K50"/>
  <c r="O50"/>
  <c r="I50"/>
  <c r="L120" l="1"/>
  <c r="L160" s="1"/>
  <c r="K120"/>
  <c r="K160" s="1"/>
  <c r="O120"/>
  <c r="O160" s="1"/>
  <c r="H120"/>
  <c r="H160" s="1"/>
  <c r="I120"/>
  <c r="I160" s="1"/>
  <c r="J120"/>
  <c r="J160" s="1"/>
</calcChain>
</file>

<file path=xl/sharedStrings.xml><?xml version="1.0" encoding="utf-8"?>
<sst xmlns="http://schemas.openxmlformats.org/spreadsheetml/2006/main" count="575" uniqueCount="319">
  <si>
    <t>Коды</t>
  </si>
  <si>
    <t>Дата</t>
  </si>
  <si>
    <t>Глава по БК</t>
  </si>
  <si>
    <t>по ОКЕИ</t>
  </si>
  <si>
    <t>Форма по ОКУД</t>
  </si>
  <si>
    <t>Руководитель</t>
  </si>
  <si>
    <t>(уполномоченное лицо)</t>
  </si>
  <si>
    <t>(должность)</t>
  </si>
  <si>
    <t>Итого</t>
  </si>
  <si>
    <t>по ОКТМО</t>
  </si>
  <si>
    <t>Наименование группы источников доходов бюджетов /
наимнование источника дохода бюджета</t>
  </si>
  <si>
    <t>Наименование главного администратора доходов областного бюджета</t>
  </si>
  <si>
    <t>Показатели прогноза доходов бюджета по источнику доходов бюджета, сформированные в целях составления и утверждения закона о бюджете</t>
  </si>
  <si>
    <t>Наименование финансового органа                             (органа управления Территориального фонда обязательного медицинского страхования Амурской области</t>
  </si>
  <si>
    <t>Наименование бюджета</t>
  </si>
  <si>
    <t>код</t>
  </si>
  <si>
    <t>наименование</t>
  </si>
  <si>
    <t>Единица измерения: тыс.руб.</t>
  </si>
  <si>
    <t>Классификация доходов бюджетов</t>
  </si>
  <si>
    <t>_____________</t>
  </si>
  <si>
    <t>(подпись)</t>
  </si>
  <si>
    <t>(расшифровка подписи)</t>
  </si>
  <si>
    <t>384</t>
  </si>
  <si>
    <t>Реестр источников доходов бюджета города Белогорск</t>
  </si>
  <si>
    <t>Налог на доходы физических лиц с доходов, источником которых является  налоговый агент, за исключением доходов, в отношении  которых исчисление  и уплата  налога осуществляются  в соответствии  со статьями  227,227.1 и 228  Налогового кодекса Российской Федерации</t>
  </si>
  <si>
    <t>Налог на доходы физических лиц с доходов, полученных от осуществления  деятельности  физическими  лицами, зарегистрированными  в качестве индивидуальных  предпринимателей, нотариусов, занимающихся  частной практикой, адвокатов, учредивших адвокатские кабинеты и других лиц, занимающихся  частной 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</si>
  <si>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 со статьей 228 Налогового кодекса Российской Федерации</t>
  </si>
  <si>
    <t>Единый налог на вмененный доход для отдельных видов деятельности</t>
  </si>
  <si>
    <t>Единый сельскогохозяйственный налог</t>
  </si>
  <si>
    <t>Налог, взимаемый  в связи  с применением  патентной системы налогообложения, зачисляемый в бюджеты городских округов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</si>
  <si>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</si>
  <si>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Земельный налог с организаций, обладающих земельным участком, расположенным в границах городских округов </t>
  </si>
  <si>
    <t xml:space="preserve">Земельный налог с физических лиц, обладающих земельным участком, расположенным в границах городских округов </t>
  </si>
  <si>
    <t>Государственная пошлина по делам, рассматриваемым в судах общей юрисдикции, мировыми судьями (за исключением    Верховного   Суда   Российской Федерации)</t>
  </si>
  <si>
    <t>Денежные взыскания ( штрафы) за нарушение законодательства о налогах и сборах, предусмотренные ст.116,118,  119.1 п.1и2 ст.120, ст.125,126,128,129,129.1,132,133,134,135,135.1 Налогового кодекса  Российской Федерации.</t>
  </si>
  <si>
    <t xml:space="preserve">Денежные взыскания ( штрафы) за административные правонарушения в области налогов и сборов, предусмотренные Кодексом РФ об административных правонарушениях </t>
  </si>
  <si>
    <t xml:space="preserve">Денежные взыскания ( 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</si>
  <si>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Доходы от уплаты акцизов  на дизельное топливо,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</si>
  <si>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Федерального казначейства по Амурской области</t>
  </si>
  <si>
    <t>Доходы от уплаты акцизов  на моторные масла для дизельных  и (или)  карбюраторных (инжекторных) двигателей,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</si>
  <si>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 на автомобильный бензин, 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</si>
  <si>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 на прямогонный  бензин,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</si>
  <si>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Государственная пошлина за выдачу разрешения на установку рекламной конструкции</t>
  </si>
  <si>
    <t>МКУ "Комитет имущественных отношений Администрации г. Белогорск"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</si>
  <si>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  границах  городских 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</si>
  <si>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 платы, а также средства от продажи права на заключение договоров аренды  за земли, находящиеся в собственности городских округов, (за исключением земельных участков муниципальных бюджетных и автономных учреждений).</t>
  </si>
  <si>
    <t>350</t>
  </si>
  <si>
    <t>0</t>
  </si>
  <si>
    <t>Доходы от перечисления  части прибыли, остающейся после уплаты налогов и иных обязательных  платежей муниципальных унитарных предприятий, созданных городскими округами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</si>
  <si>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</si>
  <si>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округов( 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 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</si>
  <si>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</si>
  <si>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находящихся в  собственности городских округов ( за исключением земельных участков муниципальных бюджетных и автономных учреждений).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</si>
  <si>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</si>
  <si>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Налоги на прибыль, доходы</t>
  </si>
  <si>
    <t>18210102010010000110</t>
  </si>
  <si>
    <t>18210102020010000110</t>
  </si>
  <si>
    <t>18210102030010000110</t>
  </si>
  <si>
    <t>НАЛОГИ НА ПРИБЫЛЬ ДОХОДЫ</t>
  </si>
  <si>
    <t>НАЛОГИ НА СОВОКУПНЫЙ ДОХОД</t>
  </si>
  <si>
    <t>Единый налог на вмененный доход для отдельных видов деятельности (за налоговые периоды, истекшие до 1 января 2011 года)</t>
  </si>
  <si>
    <t>18210502010020000110</t>
  </si>
  <si>
    <t>18210502020020000110</t>
  </si>
  <si>
    <t>18210503010010000110</t>
  </si>
  <si>
    <t>НАЛОГИ НА ИМУЩЕСТВО</t>
  </si>
  <si>
    <t>Налоги на имущество</t>
  </si>
  <si>
    <t>НАЛОГОВЫЕ ДОХОДЫ</t>
  </si>
  <si>
    <t>00010100000000000000</t>
  </si>
  <si>
    <t>00010000000000000000</t>
  </si>
  <si>
    <t>Налоговые доходы</t>
  </si>
  <si>
    <t>Налог на доходы физических лий</t>
  </si>
  <si>
    <t>00010102000010000110</t>
  </si>
  <si>
    <t>000105000000000000000</t>
  </si>
  <si>
    <t>налоги на совокупный доход</t>
  </si>
  <si>
    <t>000106000000000000000</t>
  </si>
  <si>
    <t>18210803010010000110</t>
  </si>
  <si>
    <t>ГОСУДАРСТВЕННАЯ ПОШЛИНА</t>
  </si>
  <si>
    <t>000108000000000000000</t>
  </si>
  <si>
    <t>Государственная пошлина</t>
  </si>
  <si>
    <t>Государственная пошлина  за выдачу органом местного самоуправления  городского округа  специального разрешения на движение по автомобильным  дорогам транспортных средств, осуществляющих перевозки опасных, тяжеловесных и (или)  крупногабаритных грузов, зачисляемая в бюджеты городских округов</t>
  </si>
  <si>
    <t>МКУ "Управление жилищно-коммунального хозяйства Администрации г. Белогорск"</t>
  </si>
  <si>
    <t>НАЛОГИ НА ТОВАРЫ (РАБОТЫ, УСЛУГИ), РЕАЛИЗУЕМЫЕ  НА ТЕРРИТОРИИ РОССИЙСКОЙ ФЕДЕРАЦИИ</t>
  </si>
  <si>
    <t>00010300000000000000</t>
  </si>
  <si>
    <t>Налоги на товары (работы,услуги,реализуемые на территории Российской Федерации)</t>
  </si>
  <si>
    <t>ЗАДОЛЖЕННОСТЬ И ПЕРЕРАСЧЕТЫ ПО ОТМЕНЕННЫМ НАЛОГАМ СБОРАМ И ИНЫМ ОБЯЗАТЕЛЬНЫМ ПЛАТЕЖАМ</t>
  </si>
  <si>
    <t>000109000000000000000</t>
  </si>
  <si>
    <t>Задолженность и ререрасчеты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</si>
  <si>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городских округов (пени по соответствующему платежу)</t>
  </si>
  <si>
    <t>18210904052040000110</t>
  </si>
  <si>
    <t>ДОХОДЫ ОТ ИСПОЛЬЗОВАНИЯ  ИМУЩЕСТВА НАХОДЯЩЕГОСЯ В ГОСУДАРСТВЕННОЙ И МУНИЦИПАЛЬНОЙ СОБСТВЕННОСТИ</t>
  </si>
  <si>
    <t>Дооходы от использования имущества, находящегося в государственной и муниципальной собственности</t>
  </si>
  <si>
    <t>000111000000000000000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</si>
  <si>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</si>
  <si>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Администрация города Белогорск</t>
  </si>
  <si>
    <t>00411105012040000120</t>
  </si>
  <si>
    <t>00411105024040000120</t>
  </si>
  <si>
    <t>00411107014040000120</t>
  </si>
  <si>
    <t>00211105324040000120</t>
  </si>
  <si>
    <t>00411109044040000120</t>
  </si>
  <si>
    <t>00711109044040000120</t>
  </si>
  <si>
    <t>ПЛАТЕЖИ  ПРИ ПОЛЬЗОВАНИИ  ПРИРОДНЫМИ РЕСУРСАМИ</t>
  </si>
  <si>
    <t>Платежи при пользовании  природными ресурсами</t>
  </si>
  <si>
    <t>000112000000000000000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</si>
  <si>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</si>
  <si>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водные объекты</t>
  </si>
  <si>
    <t>Плата за выбросы загрязняющих веществ  в атмосферный воздух передвижными объектами</t>
  </si>
  <si>
    <t>Управление Федеральной службы по надзору в сфере природопользования (Росприроднадзора) по Амурской области</t>
  </si>
  <si>
    <t>04811201010010000120</t>
  </si>
  <si>
    <t>04811201020010000120</t>
  </si>
  <si>
    <t>04811201030010000120</t>
  </si>
  <si>
    <t>ДОХОДЫ ОТ ОКАЗАНИЯ ПЛАТНЫХ УСЛУГ (РАБОТ) И КОМПЕНСАЦИИ ЗАТРАТ ГОСУДАРСТВА</t>
  </si>
  <si>
    <t>Доходы от оказания платных услуг (работ) и компенсации затрат государства</t>
  </si>
  <si>
    <t>000113000000000000000</t>
  </si>
  <si>
    <t>00711301994040000130</t>
  </si>
  <si>
    <t>00711302994040000130</t>
  </si>
  <si>
    <t>00211302994040000130</t>
  </si>
  <si>
    <t>Прочие доходы от  оказания  платных услуг (работ)   получателями средств  бюджетов городских округов</t>
  </si>
  <si>
    <t>Прочие доходы от компенсации затрат бюджетов городских округов</t>
  </si>
  <si>
    <t>00211301994040000130</t>
  </si>
  <si>
    <t>ДОХОДЫ ОТ ПРОДАЖИ МАТЕРИАЛЬНЫХ И НЕМАТЕРИАЛЬНЫХ АКТИВОВ</t>
  </si>
  <si>
    <t>000114000000000000000</t>
  </si>
  <si>
    <t>Доходы от продажи материальных и нематериальных активов</t>
  </si>
  <si>
    <t>НЕНАЛОГОВЫЕ ДОХОДЫ</t>
  </si>
  <si>
    <t>000116000000000000000</t>
  </si>
  <si>
    <t>Штрафы, санкции, возмещение ущерба</t>
  </si>
  <si>
    <t>ШТРАФЫ, САНКЦИИ, ВОЗМЕЩЕНИЕ УЩЕРБА</t>
  </si>
  <si>
    <t>00411406312040000430</t>
  </si>
  <si>
    <t>00411406024040000430</t>
  </si>
  <si>
    <t>00411406012040000430</t>
  </si>
  <si>
    <t>00411402043040000410</t>
  </si>
  <si>
    <t>18211603010010000140</t>
  </si>
  <si>
    <t>18211603030010000140</t>
  </si>
  <si>
    <t>18211606000010000140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</si>
  <si>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</si>
  <si>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18811608010010000140</t>
  </si>
  <si>
    <t>92411625010010000140</t>
  </si>
  <si>
    <t>Денежные взыскания (штрафы) за нарушение законодательства Российской Федерации о недрах</t>
  </si>
  <si>
    <t>Министерство природных ресурсов Амурской области</t>
  </si>
  <si>
    <t>92411625050010000140</t>
  </si>
  <si>
    <t>Денежные взыскания (штрафы) за нарушение законодательства в области охраны окружающей среды</t>
  </si>
  <si>
    <t>92711625030010000140</t>
  </si>
  <si>
    <t>Управление  по охране, контролю  и регулированию  использования объектов  животного мира  и среды их  обитания  Амурской области</t>
  </si>
  <si>
    <t>Денежные взыскания (штрафы) за нарушение законодательства Российской Федерации об охране и использовании животного мира</t>
  </si>
  <si>
    <t>32111625060010000140</t>
  </si>
  <si>
    <t>Денежные взыскания (штрафы) за нарушение  земельного законодательства</t>
  </si>
  <si>
    <t>14111628000010000140</t>
  </si>
  <si>
    <t>Денежные взыскания (штрафы) за нарушение  законодательства, в области обеспечения санитарно-эпидемиологического благополучия человека и законодательства в сфере защиты прав потребителей</t>
  </si>
  <si>
    <t>Управление Федеральной службы государственной регистрации, кадастра и картографии  по Амурской области  (Управление Росреестра по Амурской области)</t>
  </si>
  <si>
    <t>18811630030010000140</t>
  </si>
  <si>
    <t>Прочие денежные взыскания (штрафы) за правонарушения в области дорожного движения (федеральные государственные органы, Банк России, органы управления государственными внебюджетными фондами Российской Федерации)</t>
  </si>
  <si>
    <t>00311632000040000140</t>
  </si>
  <si>
    <t>Денежные  взыскания, налагаемые в возмещение  ущерба, причиненного  в результате  незаконного  или нецелевого  использования  бюджетных средств (в части бюджетов городских округов)</t>
  </si>
  <si>
    <t>МКУ "Финансовое управление Администрации г. Белогорск"</t>
  </si>
  <si>
    <t>16111633040040000140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</si>
  <si>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 государственных  и муниципальных нужд для нужд городских округов</t>
  </si>
  <si>
    <t>18811643000010000140</t>
  </si>
  <si>
    <t>Денежные взыскания (штрафы) за нарушение законодательства Российской Федерации  об административных  правонарушениях предусмотренные статьей 20.25 Кодекса Российской Федерации об административных правонарушениях</t>
  </si>
  <si>
    <t>00211690040040001140</t>
  </si>
  <si>
    <t>00211690040040002140</t>
  </si>
  <si>
    <t>Прочие поступления от денежных взысканий (штрафов) и иных сумм в возмещение ущерба, зачисляемые в бюджеты городских округов (в части штрафов комиссии по делам несовершеннолетних)</t>
  </si>
  <si>
    <t>Прочие поступления от денежных взысканий (штрафов) и иных сумм в возмещение ущерба, зачисляемые в бюджеты городских округов (в  части штрафов административной комиссии)</t>
  </si>
  <si>
    <t xml:space="preserve">Прочие поступления от денежных взысканий (штрафов) и иных сумм в возмещение ущерба, зачисляемые в бюджеты городских округов </t>
  </si>
  <si>
    <t>04811690040040000140</t>
  </si>
  <si>
    <t>08111690040040000140</t>
  </si>
  <si>
    <t>10611690040040000140</t>
  </si>
  <si>
    <t>11611690040040000140</t>
  </si>
  <si>
    <t>11711690040040000140</t>
  </si>
  <si>
    <t>Инспекция государсвенного строительного надзора Амурской области</t>
  </si>
  <si>
    <t>14111690040040000140</t>
  </si>
  <si>
    <t>18811690040040000140</t>
  </si>
  <si>
    <t>17711690040040000140</t>
  </si>
  <si>
    <t>90611690040040000140</t>
  </si>
  <si>
    <t>Управление ветеринарии и племенного  животноводства по Амурской области</t>
  </si>
  <si>
    <t>00711690040040000140</t>
  </si>
  <si>
    <t>ИТОГО ДОХОДОВ:</t>
  </si>
  <si>
    <t xml:space="preserve">Прочие неналоговые доходы бюджетов городских округов </t>
  </si>
  <si>
    <t>00211705040040000180</t>
  </si>
  <si>
    <t>ПРОЧИЕ НЕНАЛОГОВЫН ДОХОДЫ</t>
  </si>
  <si>
    <t>00011700000000000000</t>
  </si>
  <si>
    <t>00411705040040000180</t>
  </si>
  <si>
    <t>БЕЗВОЗМЕЗДНЫЕ ПОСТУПЛЕНИЯ</t>
  </si>
  <si>
    <t>00020000000000000000</t>
  </si>
  <si>
    <t>БЕЗВОЗМЕЗДНЫЕ  ПОСТУПЛЕНИЯ  ОТ ДРУГИХ БЮДЖЕТОВ БЮДЖЕТНОЙ СИСТЕМЫ РОССИЙСКОЙ ФЕДЕРАЦИИ</t>
  </si>
  <si>
    <t>00020200000000000000</t>
  </si>
  <si>
    <t>Дотации бюджетам субъектов Российской Федерации и муниципальных образований</t>
  </si>
  <si>
    <t>00020201000000000151</t>
  </si>
  <si>
    <t>Дотации бюджетам городских округов на выравнивание бюджетной обеспеченности</t>
  </si>
  <si>
    <t>Дотации бюджетам городских округов на поддержку мер по обеспечению сбалансированности бюджетов</t>
  </si>
  <si>
    <t xml:space="preserve">Субсидии бюджетам городских округов на частичную оплату стоимости путевок для детей работающих граждан в организации  отдыха и оздоровления детей в каникулярное время </t>
  </si>
  <si>
    <t>Субсидии бюджетам  субъектов РФ и муниципальных образований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</si>
  <si>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</si>
  <si>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СУБСИДИИ БЮДЖЕТАМ ГОРОДСКИХ ОКРУГОВ</t>
  </si>
  <si>
    <t>00020229999040000151</t>
  </si>
  <si>
    <t>Прочие субсидии бюджетам городских округов</t>
  </si>
  <si>
    <t>003202150010000151</t>
  </si>
  <si>
    <t>003202150020000151</t>
  </si>
  <si>
    <t>0072022555040000151</t>
  </si>
  <si>
    <t>МКУ "Комитет по образованию  и делам молодежи Администрации г. Белогорск"</t>
  </si>
  <si>
    <t>01220229999040000151</t>
  </si>
  <si>
    <t>00720229999040000151</t>
  </si>
  <si>
    <t>Субсидии бюджетам городских округов на софинансирование расходов, связанных с развитием аппаратно-программного комплекса</t>
  </si>
  <si>
    <t>Субсидии бюджетам городских округов на осуществление дорожной деятельности  в отношении автомобильных дорог местного значения и сооружений на них</t>
  </si>
  <si>
    <t>007202202299040000151</t>
  </si>
  <si>
    <t>Субсидии бюджетам городских округов на обеспечение мероприятий по переселению граждан из аварийного  жилищного фонда за счет средств, поступивших от государственной корпорации -Фонда содействия реформированию жилищно-коммунального хозяйства</t>
  </si>
  <si>
    <t>Субсидии бюджетам городских округов  на  софинстрование  мероприятий, направленных  на модернизацию коммунальной инфраструктуры</t>
  </si>
  <si>
    <t>00020230000000000151</t>
  </si>
  <si>
    <t xml:space="preserve">СУБВЕНЦИИ  БЮДЖЕТАМ  БЮДЖЕТНОЙ СИСТЕМЫ РОССИЙСКОЙ ФЕДЕРАЦИИ </t>
  </si>
  <si>
    <t>СУБСИДИИ БЮДЖЕТАМ БЮДЖЕТНОЙ СИСТЕМЫ РОССИЙСКОЙ ФЕДЕРАЦИИ (МЕЖБЮДЖЕТНЫЕ СУБСИДИИ)</t>
  </si>
  <si>
    <t>00020220000000000151</t>
  </si>
  <si>
    <t>Субвенции бюджетам бюджетной системы Российской Федерации</t>
  </si>
  <si>
    <t>00420235082040000151</t>
  </si>
  <si>
    <t>Субвенции бюджетам городских округов  на    предоставление  жилых    помещений  детям-сиротам и   детям, оставшимся без попечения родителей, лицам из их числа по договорам найма специализированных жилых помещений</t>
  </si>
  <si>
    <t>01220230027040000151</t>
  </si>
  <si>
    <t>Субвенции  бюджетам городских  округов   на содержание ребенка  в семье  опекуна и приемной семье, а также вознаграждение, причитающееся приемному родителю</t>
  </si>
  <si>
    <t>01220230029040000151</t>
  </si>
  <si>
    <t xml:space="preserve">Субвенции бюджетам городских округов на  компенсацию 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 образования </t>
  </si>
  <si>
    <t>ПРОЧИЕ СУБВЕНЦИИ БЮДЖЕТАМ ГОРОДСКИХ ОКРУГОВ</t>
  </si>
  <si>
    <t>00020239999040000151</t>
  </si>
  <si>
    <t>Прочие субвенции бюджетам городских округов</t>
  </si>
  <si>
    <t>00220239999040000151</t>
  </si>
  <si>
    <t>Субвенции бюджетам  городских округов на организационное обеспечение деятельности  административных  комиссий</t>
  </si>
  <si>
    <t>Субвенции бюджетам  городских  округов  на организацию  деятельности  комиссий  по делам несовершеннолетних и защите их прав</t>
  </si>
  <si>
    <t>01220239999040000151</t>
  </si>
  <si>
    <t xml:space="preserve">Субвенции бюджетам городских округов  на  выплату   единовременного  пособия  при всех формах устройства детей, лишенных родительского попечения, в семью </t>
  </si>
  <si>
    <t>Субвенции бюджетам  городских округов на обеспечение  полномочий по организации и осуществлению деятельности по опеке и попечительству  в отношении  несовершеннолетних лиц</t>
  </si>
  <si>
    <t>Субвенции бюджетам  городских округов на обеспечение  полномочий по организации и осуществлению деятельности по опеке и попечительству  в отношении  совершеннолетних лиц, признанных  судом недееспособными вследствие психического расстройства или ограниченных  судом в дееспособности вследствие  злоупотребления спиртными напитками и наркотическими  средствами.</t>
  </si>
  <si>
    <t>Субвенции бюджетам городских округов  на   дополнительные  гарантии  по социальной поддержке детей-сирот и детей, оставшихся  без попечения родителей, лиц  из числа  детей -сирот и детей, оставшихся  без попечения родителей</t>
  </si>
  <si>
    <t>00720239999040000151</t>
  </si>
  <si>
    <t>Субвенции бюджетам городских округов  на  компенсацию теплоснабжающим организациям выпадающих доходов, возникающих в результате установления льготных тарифов для населения Амурской области</t>
  </si>
  <si>
    <t>Субвенции   бюджетам городских округов  по организации проведения мероприятий по регулированию численности безнадзорных животных</t>
  </si>
  <si>
    <t xml:space="preserve">Субвенции   бюджетам городских округов  на  обеспечение государственных  гарантий реализации  прав  на получение  общедоступного и бесплатного дошкольного образования    в муниципальных    дошкольных  образовательных организациях, общедоступного  и бесплатного дошкольного , начального общего, основного общего, среднего общего образования в муниципальных  общеобразовательных  организациях, обеспечение дополнительного образования детей  в муниципальных общеобразовательных организациях  </t>
  </si>
  <si>
    <t>Прочие безвозмездные поступления в бюджеты городских округов</t>
  </si>
  <si>
    <t>00220704050040000180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</si>
  <si>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</si>
  <si>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МКУ "Управление культуры "</t>
  </si>
  <si>
    <t>14111625050010000140</t>
  </si>
  <si>
    <t>18811625050010000140</t>
  </si>
  <si>
    <t>18711628000010000140</t>
  </si>
  <si>
    <t>18811628000010000140</t>
  </si>
  <si>
    <t>14111608010010000140</t>
  </si>
  <si>
    <t>00311690040040000140</t>
  </si>
  <si>
    <t>00411690040040000140</t>
  </si>
  <si>
    <t>01211302994040000130</t>
  </si>
  <si>
    <t>МКУ "Коммитет по образованию и делам молодежи Администрации города Белогорск"</t>
  </si>
  <si>
    <t>00011690040040000140</t>
  </si>
  <si>
    <t>Номер
реестровой записи  *</t>
  </si>
  <si>
    <t>Код строки *</t>
  </si>
  <si>
    <t>00410807150011000110</t>
  </si>
  <si>
    <t>00710807173011000110</t>
  </si>
  <si>
    <t>10010302230010000110</t>
  </si>
  <si>
    <t>10010302240010000110</t>
  </si>
  <si>
    <t>10010302250010000110</t>
  </si>
  <si>
    <t>10010302260010000110</t>
  </si>
  <si>
    <t>18210504010020000110</t>
  </si>
  <si>
    <t>18210601020040000110</t>
  </si>
  <si>
    <t>18210606032040000110</t>
  </si>
  <si>
    <t>18210606042040000110</t>
  </si>
  <si>
    <t>бюджет города Белогорск</t>
  </si>
  <si>
    <t>10710000</t>
  </si>
  <si>
    <r>
      <t>ПРИЛОЖЕНИЕ
к постановлению  Администрации г. Белогорск от  "</t>
    </r>
    <r>
      <rPr>
        <u/>
        <sz val="12"/>
        <rFont val="Times New Roman"/>
        <family val="1"/>
        <charset val="204"/>
      </rPr>
      <t>22</t>
    </r>
    <r>
      <rPr>
        <sz val="12"/>
        <rFont val="Times New Roman"/>
        <family val="1"/>
        <charset val="204"/>
      </rPr>
      <t>"</t>
    </r>
    <r>
      <rPr>
        <u/>
        <sz val="12"/>
        <rFont val="Times New Roman"/>
        <family val="1"/>
        <charset val="204"/>
      </rPr>
      <t xml:space="preserve"> августа</t>
    </r>
    <r>
      <rPr>
        <sz val="12"/>
        <rFont val="Times New Roman"/>
        <family val="1"/>
        <charset val="204"/>
      </rPr>
      <t xml:space="preserve">   2017 г. № </t>
    </r>
    <r>
      <rPr>
        <u/>
        <sz val="12"/>
        <rFont val="Times New Roman"/>
        <family val="1"/>
        <charset val="204"/>
      </rPr>
      <t>2062</t>
    </r>
  </si>
  <si>
    <t>Начальник МКУ "Финансовое управление Администрации г. Белогорск"</t>
  </si>
  <si>
    <t>Л.В.Синько</t>
  </si>
  <si>
    <t>*  формируется  в системе  "Электронный бюджет"</t>
  </si>
  <si>
    <t xml:space="preserve">                                                                      на "01" января  2019 года</t>
  </si>
  <si>
    <t>Прогноз доходов бюджета на 2018год (текущий финансовый год)</t>
  </si>
  <si>
    <t>Оценка исполнения 2018г.                       (текущий финансовый год)</t>
  </si>
  <si>
    <t>на очередной финансовый год  (2019 год)</t>
  </si>
  <si>
    <t>на первый год планового периода (2020 год)</t>
  </si>
  <si>
    <t>на второй год планового периода (2021 год)</t>
  </si>
  <si>
    <t>18210102040010000110</t>
  </si>
  <si>
    <t>Налог на доходы физических лиц в виде фиксированных авансовых платежей с доходов, полученных  физическими лицами, являющимся иностранными гражданами</t>
  </si>
  <si>
    <t>04811201041010000120</t>
  </si>
  <si>
    <t xml:space="preserve">Плата за размещение отходов производства </t>
  </si>
  <si>
    <t>Денежные взыскания (штрафы) за административные правонарушения в области государственного регулирования производства и оборота   этилового  спирта, алкогольной, спиртосодержащей продукциитабачной  продукции</t>
  </si>
  <si>
    <t>00211633040040000140</t>
  </si>
  <si>
    <t>00420225497040000151</t>
  </si>
  <si>
    <t>Субсидии бюджетам городских округов на реализацию  мероприятий по обеспечению жильем  молодых семей</t>
  </si>
  <si>
    <t>Субсидии бюджетам городских округов на создание в субъектах Российской Федерации дополнительных  мест для детей в возрасте от 2 месяцев  до 3лет в образовательных  организациях, осуществляющих образовательную  деятельность по образовательным программам дошкольного образования</t>
  </si>
  <si>
    <t>Субсидии бюджетам городских округов  на софинансирование расходов на обеспечение бесплатным  двухразовым питанием  детей с ограниченными возможностями здоровья и обучающихся в муниципальных  общеобразовательных  организациях</t>
  </si>
  <si>
    <t>04811625050010000140</t>
  </si>
  <si>
    <t>32111643000010000140</t>
  </si>
  <si>
    <t>00220235120040000151</t>
  </si>
  <si>
    <t>Субвенции бюджетам городских округов  на осуществление полномочий  по составлению (изменению)  списков кандидатов в присяжные  заседатели  федеральных судов общей юрисдикции в Российской федерации</t>
  </si>
  <si>
    <t>00721960010040000151</t>
  </si>
  <si>
    <t>01011302994040000130</t>
  </si>
  <si>
    <t>08111643000010000140</t>
  </si>
  <si>
    <t>10611643000010000140</t>
  </si>
  <si>
    <t>32211643000010000140</t>
  </si>
  <si>
    <t>01911690040040002140</t>
  </si>
  <si>
    <t>09611690040040002140</t>
  </si>
  <si>
    <t>Государственная инспекция по надзору за техническим  состоянием самоходных машин и других видов техники Амурской области (Гостехнадзор)</t>
  </si>
  <si>
    <t>Управление Федеральной   службы   по  надзору  в сфере  связи, информационных технологий и массовых  коммуникаций по Амурской области (Управление Роскомнадзора по Амурской области)</t>
  </si>
  <si>
    <t>00220225527040000151</t>
  </si>
  <si>
    <t>Субсидии бюджетам городских округов  на государственную поддержку  малого и среднего предпринимательства, включая крестьянские (фермерские) хозяйства, а также  на реализацию  мероприятий по поддержке  молодежного предпринимательства</t>
  </si>
  <si>
    <t>01020225081040000151</t>
  </si>
  <si>
    <t>Субсидии  бюджетам городских округов на адресную финансовую поддержку спортивных  организаций, осуществляющих  подготовку спортивного резерва для сборных команд Российской Федерации</t>
  </si>
  <si>
    <t>00220220077040000151</t>
  </si>
  <si>
    <t>Субсидии бюджетам городских округов на софинансирование капитальных вложений в объекты муниципальной собственности</t>
  </si>
  <si>
    <t>Кассовые поступления в текущем финансовом году (по состоянию на 01.10.2018г)</t>
  </si>
  <si>
    <t>18210501000000000110</t>
  </si>
  <si>
    <t>Налог, взимаемый  в связи  с применением  упрощенной системы налогообложения</t>
  </si>
  <si>
    <t>МКУ "Управление по физической культуре  и спорту Администрации города Белогорск"</t>
  </si>
  <si>
    <t>Управление Федеральной  налоговой службы по Амурской области (Межрайонная ИФНС №3 по Амурской области)</t>
  </si>
  <si>
    <t>Управление Министерства внутренних дел  Российской Федерации по Амурской области</t>
  </si>
  <si>
    <t>Управление Федеральной службы  по надзору  в сфере  защиты  прав потребителей  и благополучия  человека  по Амурской области ( Управление Роспотребнадзора  по Амурской области)</t>
  </si>
  <si>
    <t>Управление Федеральной службы по надзору в сфере природопользования (Росприроднадзор) по Амурской области</t>
  </si>
  <si>
    <t>Федеральное  казенное  учреждение "Управление  финансового обеспечения Министерства обороны Российской Федерации  по Амурской области</t>
  </si>
  <si>
    <t xml:space="preserve"> Управление Федеральной антимонопольной  службы  по Амурской области</t>
  </si>
  <si>
    <t xml:space="preserve">Ространснадзор  Восточно-Сибирское межрегиональное управление государственного автодорожного надзора по Амурской области  Федеральной службы по надзору в сфере транспорта </t>
  </si>
  <si>
    <t>Управление Федеральной  службы судебных приставов по Амурской области</t>
  </si>
  <si>
    <t>Федеральная служба по ветеринарному и фитосанитарному  надзору  (Россельхознадзор) Управление по  Амурской области</t>
  </si>
  <si>
    <t>Федеральная служба по ветеринарному и фитосанитарному  надзору  (Россельхознадзор) Управление  Амурской области</t>
  </si>
  <si>
    <t>Государственная жилищная инспекция Амурской области</t>
  </si>
  <si>
    <t>Федеральное казенное учреждение "Центр государственной инспекции  по маломерным  судам Министерства  Российской Федерации  по делам  гражданской обороны, чрезвычайным ситуациям и ликвидации последствий стихийных бедствий по Амурской области</t>
  </si>
  <si>
    <t>00420225159040000151</t>
  </si>
  <si>
    <t>00221925064040000151</t>
  </si>
  <si>
    <t>"______"    ____________________________    2018  г.</t>
  </si>
  <si>
    <t>00020229998040000151</t>
  </si>
  <si>
    <t>Субсидии бюджетам городских округов на финансовое обеспечение отдельных полномочий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</si>
</sst>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"/>
    <numFmt numFmtId="165" formatCode="#,##0.0"/>
  </numFmts>
  <fonts count="24">
    <font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b/>
      <sz val="16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62">
    <xf numFmtId="0" fontId="0" fillId="0" borderId="0" xfId="0"/>
    <xf numFmtId="0" fontId="0" fillId="0" borderId="0" xfId="0" applyFill="1" applyBorder="1"/>
    <xf numFmtId="0" fontId="0" fillId="0" borderId="0" xfId="0" applyFill="1"/>
    <xf numFmtId="49" fontId="3" fillId="0" borderId="0" xfId="0" applyNumberFormat="1" applyFont="1" applyFill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49" fontId="0" fillId="0" borderId="0" xfId="0" applyNumberFormat="1"/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Alignment="1">
      <alignment wrapText="1"/>
    </xf>
    <xf numFmtId="0" fontId="6" fillId="0" borderId="0" xfId="0" applyFont="1" applyFill="1"/>
    <xf numFmtId="0" fontId="4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49" fontId="4" fillId="0" borderId="9" xfId="0" applyNumberFormat="1" applyFont="1" applyFill="1" applyBorder="1" applyAlignment="1" applyProtection="1">
      <alignment horizont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4" fillId="0" borderId="0" xfId="0" applyFont="1" applyFill="1" applyAlignment="1">
      <alignment horizontal="center"/>
    </xf>
    <xf numFmtId="0" fontId="8" fillId="0" borderId="0" xfId="0" applyFont="1" applyFill="1" applyBorder="1"/>
    <xf numFmtId="49" fontId="5" fillId="0" borderId="0" xfId="0" applyNumberFormat="1" applyFont="1" applyFill="1"/>
    <xf numFmtId="0" fontId="8" fillId="0" borderId="0" xfId="0" applyFont="1" applyFill="1"/>
    <xf numFmtId="49" fontId="8" fillId="0" borderId="0" xfId="0" applyNumberFormat="1" applyFont="1" applyFill="1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0" fillId="0" borderId="0" xfId="0" applyFill="1" applyBorder="1" applyAlignment="1">
      <alignment horizontal="right"/>
    </xf>
    <xf numFmtId="0" fontId="3" fillId="0" borderId="0" xfId="0" applyFont="1" applyFill="1" applyAlignment="1">
      <alignment horizontal="right" vertical="center" wrapText="1"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Alignment="1">
      <alignment wrapText="1"/>
    </xf>
    <xf numFmtId="49" fontId="4" fillId="0" borderId="18" xfId="0" applyNumberFormat="1" applyFont="1" applyFill="1" applyBorder="1" applyAlignment="1" applyProtection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/>
    <xf numFmtId="0" fontId="4" fillId="0" borderId="4" xfId="0" applyNumberFormat="1" applyFont="1" applyFill="1" applyBorder="1" applyAlignment="1" applyProtection="1">
      <alignment horizontal="left" wrapText="1"/>
    </xf>
    <xf numFmtId="0" fontId="4" fillId="0" borderId="8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49" fontId="4" fillId="0" borderId="2" xfId="0" applyNumberFormat="1" applyFont="1" applyFill="1" applyBorder="1" applyAlignment="1" applyProtection="1">
      <alignment horizontal="center" wrapText="1"/>
    </xf>
    <xf numFmtId="0" fontId="4" fillId="0" borderId="2" xfId="0" applyNumberFormat="1" applyFont="1" applyFill="1" applyBorder="1" applyAlignment="1" applyProtection="1">
      <alignment vertic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1" fontId="4" fillId="0" borderId="2" xfId="0" applyNumberFormat="1" applyFont="1" applyFill="1" applyBorder="1" applyAlignment="1" applyProtection="1">
      <alignment horizontal="center" vertical="top" wrapText="1"/>
    </xf>
    <xf numFmtId="49" fontId="4" fillId="0" borderId="4" xfId="0" applyNumberFormat="1" applyFont="1" applyFill="1" applyBorder="1" applyAlignment="1" applyProtection="1">
      <alignment horizontal="center" vertical="top" wrapText="1"/>
    </xf>
    <xf numFmtId="1" fontId="4" fillId="0" borderId="4" xfId="0" applyNumberFormat="1" applyFont="1" applyFill="1" applyBorder="1" applyAlignment="1" applyProtection="1">
      <alignment horizontal="center" vertical="top" wrapText="1"/>
    </xf>
    <xf numFmtId="49" fontId="4" fillId="0" borderId="2" xfId="0" applyNumberFormat="1" applyFont="1" applyFill="1" applyBorder="1" applyAlignment="1" applyProtection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49" fontId="4" fillId="0" borderId="28" xfId="0" applyNumberFormat="1" applyFont="1" applyFill="1" applyBorder="1" applyAlignment="1" applyProtection="1">
      <alignment horizontal="center" wrapText="1"/>
    </xf>
    <xf numFmtId="0" fontId="4" fillId="0" borderId="29" xfId="0" applyNumberFormat="1" applyFont="1" applyFill="1" applyBorder="1" applyAlignment="1" applyProtection="1">
      <alignment horizontal="center" vertical="center" wrapText="1"/>
    </xf>
    <xf numFmtId="1" fontId="10" fillId="0" borderId="2" xfId="0" applyNumberFormat="1" applyFont="1" applyFill="1" applyBorder="1" applyAlignment="1" applyProtection="1">
      <alignment horizontal="center" vertical="top" wrapText="1"/>
    </xf>
    <xf numFmtId="1" fontId="11" fillId="0" borderId="2" xfId="0" applyNumberFormat="1" applyFont="1" applyFill="1" applyBorder="1" applyAlignment="1" applyProtection="1">
      <alignment horizontal="center" vertical="top" wrapText="1"/>
    </xf>
    <xf numFmtId="49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1" fillId="0" borderId="5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vertical="center" wrapText="1"/>
    </xf>
    <xf numFmtId="49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vertical="center" wrapText="1"/>
    </xf>
    <xf numFmtId="164" fontId="10" fillId="0" borderId="29" xfId="0" applyNumberFormat="1" applyFont="1" applyFill="1" applyBorder="1" applyAlignment="1" applyProtection="1">
      <alignment horizontal="center" vertical="center" wrapText="1"/>
    </xf>
    <xf numFmtId="164" fontId="4" fillId="0" borderId="18" xfId="0" applyNumberFormat="1" applyFont="1" applyFill="1" applyBorder="1" applyAlignment="1" applyProtection="1">
      <alignment horizontal="center" wrapText="1"/>
    </xf>
    <xf numFmtId="164" fontId="4" fillId="0" borderId="3" xfId="0" applyNumberFormat="1" applyFont="1" applyFill="1" applyBorder="1" applyAlignment="1" applyProtection="1">
      <alignment horizontal="center" wrapText="1"/>
    </xf>
    <xf numFmtId="164" fontId="4" fillId="0" borderId="5" xfId="0" applyNumberFormat="1" applyFont="1" applyFill="1" applyBorder="1" applyAlignment="1" applyProtection="1">
      <alignment horizontal="center" wrapText="1"/>
    </xf>
    <xf numFmtId="164" fontId="4" fillId="0" borderId="4" xfId="0" applyNumberFormat="1" applyFont="1" applyFill="1" applyBorder="1" applyAlignment="1">
      <alignment horizontal="center" wrapText="1"/>
    </xf>
    <xf numFmtId="0" fontId="2" fillId="0" borderId="2" xfId="0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vertical="top" wrapText="1"/>
    </xf>
    <xf numFmtId="0" fontId="10" fillId="0" borderId="2" xfId="0" applyNumberFormat="1" applyFont="1" applyFill="1" applyBorder="1" applyAlignment="1" applyProtection="1">
      <alignment vertical="center" wrapText="1"/>
    </xf>
    <xf numFmtId="164" fontId="10" fillId="0" borderId="5" xfId="0" applyNumberFormat="1" applyFont="1" applyFill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left" vertical="center" wrapText="1"/>
    </xf>
    <xf numFmtId="1" fontId="10" fillId="0" borderId="4" xfId="0" applyNumberFormat="1" applyFont="1" applyFill="1" applyBorder="1" applyAlignment="1" applyProtection="1">
      <alignment horizontal="center" vertical="top" wrapText="1"/>
    </xf>
    <xf numFmtId="0" fontId="4" fillId="2" borderId="4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164" fontId="4" fillId="0" borderId="5" xfId="0" applyNumberFormat="1" applyFont="1" applyFill="1" applyBorder="1" applyAlignment="1">
      <alignment horizont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164" fontId="4" fillId="0" borderId="2" xfId="0" applyNumberFormat="1" applyFont="1" applyBorder="1" applyAlignment="1">
      <alignment horizontal="left" vertical="top" wrapText="1"/>
    </xf>
    <xf numFmtId="164" fontId="2" fillId="0" borderId="2" xfId="0" applyNumberFormat="1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49" fontId="4" fillId="0" borderId="29" xfId="0" applyNumberFormat="1" applyFont="1" applyFill="1" applyBorder="1" applyAlignment="1" applyProtection="1">
      <alignment horizontal="center" wrapText="1"/>
    </xf>
    <xf numFmtId="164" fontId="3" fillId="0" borderId="5" xfId="0" applyNumberFormat="1" applyFont="1" applyFill="1" applyBorder="1" applyAlignment="1" applyProtection="1">
      <alignment horizontal="center" wrapText="1"/>
    </xf>
    <xf numFmtId="164" fontId="11" fillId="0" borderId="5" xfId="0" applyNumberFormat="1" applyFont="1" applyFill="1" applyBorder="1" applyAlignment="1" applyProtection="1">
      <alignment horizontal="center" wrapText="1"/>
    </xf>
    <xf numFmtId="164" fontId="11" fillId="0" borderId="4" xfId="0" applyNumberFormat="1" applyFont="1" applyFill="1" applyBorder="1" applyAlignment="1">
      <alignment horizontal="center" wrapText="1"/>
    </xf>
    <xf numFmtId="164" fontId="3" fillId="0" borderId="5" xfId="0" applyNumberFormat="1" applyFont="1" applyFill="1" applyBorder="1" applyAlignment="1">
      <alignment horizontal="center" wrapText="1"/>
    </xf>
    <xf numFmtId="164" fontId="11" fillId="0" borderId="5" xfId="0" applyNumberFormat="1" applyFont="1" applyFill="1" applyBorder="1" applyAlignment="1">
      <alignment horizontal="center" wrapText="1"/>
    </xf>
    <xf numFmtId="49" fontId="10" fillId="0" borderId="2" xfId="0" applyNumberFormat="1" applyFont="1" applyFill="1" applyBorder="1" applyAlignment="1" applyProtection="1">
      <alignment horizontal="center" vertical="top" wrapText="1"/>
    </xf>
    <xf numFmtId="0" fontId="4" fillId="0" borderId="8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8" xfId="0" applyNumberFormat="1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17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top" wrapText="1"/>
    </xf>
    <xf numFmtId="49" fontId="4" fillId="0" borderId="32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 wrapText="1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164" fontId="4" fillId="0" borderId="5" xfId="1" applyNumberFormat="1" applyFont="1" applyFill="1" applyBorder="1" applyAlignment="1" applyProtection="1">
      <alignment horizontal="center" wrapText="1"/>
    </xf>
    <xf numFmtId="2" fontId="11" fillId="0" borderId="10" xfId="0" applyNumberFormat="1" applyFont="1" applyFill="1" applyBorder="1" applyAlignment="1">
      <alignment horizontal="center"/>
    </xf>
    <xf numFmtId="164" fontId="11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wrapText="1"/>
    </xf>
    <xf numFmtId="49" fontId="3" fillId="0" borderId="0" xfId="0" applyNumberFormat="1" applyFont="1" applyFill="1" applyAlignment="1">
      <alignment horizontal="left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4" xfId="0" applyFont="1" applyBorder="1" applyAlignment="1">
      <alignment horizontal="left" vertical="top" wrapText="1"/>
    </xf>
    <xf numFmtId="0" fontId="20" fillId="0" borderId="2" xfId="0" applyFont="1" applyBorder="1" applyAlignment="1">
      <alignment horizontal="left" vertical="top" wrapText="1"/>
    </xf>
    <xf numFmtId="49" fontId="10" fillId="0" borderId="28" xfId="0" applyNumberFormat="1" applyFont="1" applyFill="1" applyBorder="1" applyAlignment="1" applyProtection="1">
      <alignment horizont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1" fontId="11" fillId="0" borderId="2" xfId="0" applyNumberFormat="1" applyFont="1" applyFill="1" applyBorder="1" applyAlignment="1" applyProtection="1">
      <alignment horizontal="center" vertical="center" wrapText="1"/>
    </xf>
    <xf numFmtId="164" fontId="10" fillId="0" borderId="2" xfId="0" applyNumberFormat="1" applyFont="1" applyFill="1" applyBorder="1" applyAlignment="1" applyProtection="1">
      <alignment horizontal="center" wrapText="1"/>
    </xf>
    <xf numFmtId="164" fontId="10" fillId="0" borderId="3" xfId="0" applyNumberFormat="1" applyFont="1" applyFill="1" applyBorder="1" applyAlignment="1" applyProtection="1">
      <alignment horizontal="center" wrapText="1"/>
    </xf>
    <xf numFmtId="164" fontId="10" fillId="0" borderId="2" xfId="0" applyNumberFormat="1" applyFont="1" applyFill="1" applyBorder="1" applyAlignment="1">
      <alignment horizontal="center" wrapText="1"/>
    </xf>
    <xf numFmtId="164" fontId="4" fillId="0" borderId="2" xfId="0" applyNumberFormat="1" applyFont="1" applyFill="1" applyBorder="1" applyAlignment="1" applyProtection="1">
      <alignment horizontal="center" wrapText="1"/>
    </xf>
    <xf numFmtId="164" fontId="11" fillId="0" borderId="2" xfId="0" applyNumberFormat="1" applyFont="1" applyFill="1" applyBorder="1" applyAlignment="1" applyProtection="1">
      <alignment horizontal="center" wrapText="1"/>
    </xf>
    <xf numFmtId="49" fontId="4" fillId="0" borderId="34" xfId="0" applyNumberFormat="1" applyFont="1" applyBorder="1" applyAlignment="1" applyProtection="1">
      <alignment horizontal="left" vertical="center" wrapText="1"/>
    </xf>
    <xf numFmtId="164" fontId="3" fillId="0" borderId="2" xfId="0" applyNumberFormat="1" applyFont="1" applyFill="1" applyBorder="1" applyAlignment="1" applyProtection="1">
      <alignment horizontal="center" wrapText="1"/>
    </xf>
    <xf numFmtId="164" fontId="3" fillId="0" borderId="2" xfId="0" applyNumberFormat="1" applyFont="1" applyFill="1" applyBorder="1" applyAlignment="1">
      <alignment horizontal="center" wrapText="1"/>
    </xf>
    <xf numFmtId="164" fontId="3" fillId="0" borderId="29" xfId="0" applyNumberFormat="1" applyFont="1" applyFill="1" applyBorder="1" applyAlignment="1" applyProtection="1">
      <alignment horizontal="center" wrapText="1"/>
    </xf>
    <xf numFmtId="164" fontId="3" fillId="0" borderId="29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0" fontId="22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left" vertical="center" wrapText="1"/>
    </xf>
    <xf numFmtId="164" fontId="10" fillId="0" borderId="5" xfId="0" applyNumberFormat="1" applyFont="1" applyFill="1" applyBorder="1" applyAlignment="1" applyProtection="1">
      <alignment horizontal="center" vertical="center" wrapText="1"/>
    </xf>
    <xf numFmtId="1" fontId="4" fillId="0" borderId="2" xfId="0" applyNumberFormat="1" applyFont="1" applyFill="1" applyBorder="1" applyAlignment="1" applyProtection="1">
      <alignment horizontal="left" vertical="top" wrapText="1"/>
    </xf>
    <xf numFmtId="164" fontId="4" fillId="0" borderId="4" xfId="0" applyNumberFormat="1" applyFont="1" applyFill="1" applyBorder="1" applyAlignment="1" applyProtection="1">
      <alignment horizontal="center" vertical="center" wrapText="1"/>
    </xf>
    <xf numFmtId="164" fontId="11" fillId="0" borderId="2" xfId="0" applyNumberFormat="1" applyFont="1" applyFill="1" applyBorder="1" applyAlignment="1" applyProtection="1">
      <alignment horizontal="center" vertical="center" wrapText="1"/>
    </xf>
    <xf numFmtId="164" fontId="10" fillId="0" borderId="2" xfId="0" applyNumberFormat="1" applyFont="1" applyFill="1" applyBorder="1" applyAlignment="1" applyProtection="1">
      <alignment horizontal="center" vertical="center" wrapText="1"/>
    </xf>
    <xf numFmtId="0" fontId="17" fillId="0" borderId="4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1" fontId="4" fillId="0" borderId="8" xfId="0" applyNumberFormat="1" applyFont="1" applyFill="1" applyBorder="1" applyAlignment="1" applyProtection="1">
      <alignment horizontal="center" vertical="top" wrapText="1"/>
    </xf>
    <xf numFmtId="164" fontId="4" fillId="0" borderId="8" xfId="0" applyNumberFormat="1" applyFont="1" applyFill="1" applyBorder="1" applyAlignment="1">
      <alignment horizontal="center" wrapText="1"/>
    </xf>
    <xf numFmtId="164" fontId="4" fillId="0" borderId="14" xfId="0" applyNumberFormat="1" applyFont="1" applyFill="1" applyBorder="1" applyAlignment="1">
      <alignment horizontal="center" wrapText="1"/>
    </xf>
    <xf numFmtId="164" fontId="4" fillId="0" borderId="6" xfId="0" applyNumberFormat="1" applyFont="1" applyFill="1" applyBorder="1" applyAlignment="1">
      <alignment horizontal="center" wrapText="1"/>
    </xf>
    <xf numFmtId="164" fontId="4" fillId="0" borderId="3" xfId="0" applyNumberFormat="1" applyFont="1" applyFill="1" applyBorder="1" applyAlignment="1">
      <alignment horizontal="center" wrapText="1"/>
    </xf>
    <xf numFmtId="49" fontId="4" fillId="0" borderId="8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64" fontId="3" fillId="0" borderId="8" xfId="0" applyNumberFormat="1" applyFont="1" applyFill="1" applyBorder="1" applyAlignment="1">
      <alignment horizontal="center" wrapText="1"/>
    </xf>
    <xf numFmtId="0" fontId="23" fillId="0" borderId="6" xfId="0" applyFont="1" applyBorder="1" applyAlignment="1">
      <alignment horizontal="center" wrapText="1"/>
    </xf>
    <xf numFmtId="0" fontId="23" fillId="0" borderId="3" xfId="0" applyFont="1" applyBorder="1" applyAlignment="1">
      <alignment horizontal="center" wrapText="1"/>
    </xf>
    <xf numFmtId="0" fontId="23" fillId="0" borderId="14" xfId="0" applyFont="1" applyFill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49" fontId="11" fillId="0" borderId="8" xfId="0" applyNumberFormat="1" applyFont="1" applyFill="1" applyBorder="1" applyAlignment="1" applyProtection="1">
      <alignment horizontal="center" vertical="center" wrapText="1"/>
    </xf>
    <xf numFmtId="49" fontId="11" fillId="0" borderId="3" xfId="0" applyNumberFormat="1" applyFont="1" applyFill="1" applyBorder="1" applyAlignment="1" applyProtection="1">
      <alignment horizontal="center" vertical="center" wrapText="1"/>
    </xf>
    <xf numFmtId="164" fontId="11" fillId="0" borderId="8" xfId="0" applyNumberFormat="1" applyFont="1" applyFill="1" applyBorder="1" applyAlignment="1">
      <alignment horizontal="center" wrapText="1"/>
    </xf>
    <xf numFmtId="0" fontId="18" fillId="0" borderId="6" xfId="0" applyFont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18" fillId="0" borderId="14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23" fillId="0" borderId="14" xfId="0" applyFont="1" applyBorder="1" applyAlignment="1">
      <alignment horizontal="center" wrapText="1"/>
    </xf>
    <xf numFmtId="49" fontId="4" fillId="0" borderId="21" xfId="0" applyNumberFormat="1" applyFont="1" applyFill="1" applyBorder="1" applyAlignment="1" applyProtection="1">
      <alignment horizontal="center" vertical="center" wrapText="1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left" vertical="top"/>
    </xf>
    <xf numFmtId="0" fontId="4" fillId="0" borderId="0" xfId="0" applyNumberFormat="1" applyFont="1" applyFill="1" applyAlignment="1">
      <alignment horizontal="center" vertical="center" wrapText="1"/>
    </xf>
    <xf numFmtId="49" fontId="3" fillId="0" borderId="8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>
      <alignment horizontal="left"/>
    </xf>
    <xf numFmtId="165" fontId="11" fillId="0" borderId="11" xfId="0" applyNumberFormat="1" applyFont="1" applyFill="1" applyBorder="1" applyAlignment="1">
      <alignment horizontal="center" wrapText="1"/>
    </xf>
    <xf numFmtId="165" fontId="11" fillId="0" borderId="12" xfId="0" applyNumberFormat="1" applyFont="1" applyFill="1" applyBorder="1" applyAlignment="1">
      <alignment horizontal="center" wrapText="1"/>
    </xf>
    <xf numFmtId="165" fontId="11" fillId="0" borderId="10" xfId="0" applyNumberFormat="1" applyFont="1" applyFill="1" applyBorder="1" applyAlignment="1">
      <alignment horizontal="center" wrapText="1"/>
    </xf>
    <xf numFmtId="165" fontId="11" fillId="0" borderId="15" xfId="0" applyNumberFormat="1" applyFont="1" applyFill="1" applyBorder="1" applyAlignment="1">
      <alignment horizontal="center" wrapText="1"/>
    </xf>
    <xf numFmtId="164" fontId="10" fillId="0" borderId="8" xfId="0" applyNumberFormat="1" applyFont="1" applyFill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14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/>
    </xf>
    <xf numFmtId="0" fontId="4" fillId="0" borderId="0" xfId="0" applyNumberFormat="1" applyFont="1" applyFill="1" applyBorder="1" applyAlignment="1">
      <alignment horizontal="center" wrapText="1"/>
    </xf>
    <xf numFmtId="2" fontId="11" fillId="0" borderId="8" xfId="0" applyNumberFormat="1" applyFont="1" applyFill="1" applyBorder="1" applyAlignment="1" applyProtection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49" fontId="14" fillId="0" borderId="8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49" fontId="10" fillId="0" borderId="8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 wrapText="1"/>
    </xf>
    <xf numFmtId="0" fontId="18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164" fontId="7" fillId="0" borderId="8" xfId="0" applyNumberFormat="1" applyFont="1" applyFill="1" applyBorder="1" applyAlignment="1">
      <alignment horizontal="center" wrapText="1"/>
    </xf>
    <xf numFmtId="164" fontId="7" fillId="0" borderId="6" xfId="0" applyNumberFormat="1" applyFont="1" applyFill="1" applyBorder="1" applyAlignment="1">
      <alignment horizontal="center" wrapText="1"/>
    </xf>
    <xf numFmtId="164" fontId="7" fillId="0" borderId="3" xfId="0" applyNumberFormat="1" applyFont="1" applyFill="1" applyBorder="1" applyAlignment="1">
      <alignment horizontal="center" wrapText="1"/>
    </xf>
    <xf numFmtId="164" fontId="17" fillId="0" borderId="14" xfId="0" applyNumberFormat="1" applyFont="1" applyBorder="1" applyAlignment="1">
      <alignment horizontal="center" wrapText="1"/>
    </xf>
    <xf numFmtId="164" fontId="11" fillId="0" borderId="6" xfId="0" applyNumberFormat="1" applyFont="1" applyFill="1" applyBorder="1" applyAlignment="1">
      <alignment horizontal="center" wrapText="1"/>
    </xf>
    <xf numFmtId="164" fontId="11" fillId="0" borderId="3" xfId="0" applyNumberFormat="1" applyFont="1" applyFill="1" applyBorder="1" applyAlignment="1">
      <alignment horizontal="center" wrapText="1"/>
    </xf>
    <xf numFmtId="164" fontId="11" fillId="0" borderId="14" xfId="0" applyNumberFormat="1" applyFont="1" applyFill="1" applyBorder="1" applyAlignment="1">
      <alignment horizontal="center" wrapText="1"/>
    </xf>
    <xf numFmtId="49" fontId="15" fillId="0" borderId="8" xfId="0" applyNumberFormat="1" applyFont="1" applyFill="1" applyBorder="1" applyAlignment="1" applyProtection="1">
      <alignment horizontal="center" vertical="center" wrapText="1"/>
    </xf>
    <xf numFmtId="49" fontId="15" fillId="0" borderId="3" xfId="0" applyNumberFormat="1" applyFont="1" applyFill="1" applyBorder="1" applyAlignment="1" applyProtection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64" fontId="10" fillId="0" borderId="8" xfId="0" applyNumberFormat="1" applyFont="1" applyFill="1" applyBorder="1" applyAlignment="1" applyProtection="1">
      <alignment horizontal="center" vertical="center" wrapText="1"/>
    </xf>
    <xf numFmtId="164" fontId="10" fillId="0" borderId="6" xfId="0" applyNumberFormat="1" applyFont="1" applyFill="1" applyBorder="1" applyAlignment="1" applyProtection="1">
      <alignment horizontal="center" vertical="center" wrapText="1"/>
    </xf>
    <xf numFmtId="164" fontId="10" fillId="0" borderId="3" xfId="0" applyNumberFormat="1" applyFont="1" applyFill="1" applyBorder="1" applyAlignment="1" applyProtection="1">
      <alignment horizontal="center" vertical="center" wrapText="1"/>
    </xf>
    <xf numFmtId="164" fontId="10" fillId="0" borderId="8" xfId="0" applyNumberFormat="1" applyFont="1" applyFill="1" applyBorder="1" applyAlignment="1">
      <alignment horizontal="center" vertical="center" wrapText="1"/>
    </xf>
    <xf numFmtId="164" fontId="10" fillId="0" borderId="14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 applyProtection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wrapText="1"/>
    </xf>
    <xf numFmtId="164" fontId="4" fillId="0" borderId="16" xfId="0" applyNumberFormat="1" applyFont="1" applyFill="1" applyBorder="1" applyAlignment="1">
      <alignment horizontal="center" wrapText="1"/>
    </xf>
    <xf numFmtId="164" fontId="4" fillId="0" borderId="17" xfId="0" applyNumberFormat="1" applyFont="1" applyFill="1" applyBorder="1" applyAlignment="1">
      <alignment horizontal="center" wrapText="1"/>
    </xf>
    <xf numFmtId="164" fontId="4" fillId="0" borderId="18" xfId="0" applyNumberFormat="1" applyFont="1" applyFill="1" applyBorder="1" applyAlignment="1">
      <alignment horizontal="center" wrapText="1"/>
    </xf>
    <xf numFmtId="164" fontId="4" fillId="0" borderId="24" xfId="0" applyNumberFormat="1" applyFont="1" applyFill="1" applyBorder="1" applyAlignment="1">
      <alignment horizont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64" fontId="10" fillId="0" borderId="6" xfId="0" applyNumberFormat="1" applyFont="1" applyFill="1" applyBorder="1" applyAlignment="1">
      <alignment horizontal="center" wrapText="1"/>
    </xf>
    <xf numFmtId="164" fontId="10" fillId="0" borderId="3" xfId="0" applyNumberFormat="1" applyFont="1" applyFill="1" applyBorder="1" applyAlignment="1">
      <alignment horizont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15" fillId="0" borderId="8" xfId="0" applyNumberFormat="1" applyFont="1" applyFill="1" applyBorder="1" applyAlignment="1" applyProtection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164" fontId="11" fillId="0" borderId="2" xfId="0" applyNumberFormat="1" applyFont="1" applyFill="1" applyBorder="1" applyAlignment="1" applyProtection="1">
      <alignment horizontal="center" vertical="center" wrapText="1"/>
    </xf>
    <xf numFmtId="164" fontId="18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Fill="1" applyBorder="1" applyAlignment="1" applyProtection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164" fontId="10" fillId="0" borderId="30" xfId="0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164" fontId="13" fillId="0" borderId="29" xfId="0" applyNumberFormat="1" applyFont="1" applyBorder="1" applyAlignment="1">
      <alignment horizontal="center" vertical="center" wrapText="1"/>
    </xf>
    <xf numFmtId="164" fontId="10" fillId="0" borderId="31" xfId="0" applyNumberFormat="1" applyFont="1" applyFill="1" applyBorder="1" applyAlignment="1" applyProtection="1">
      <alignment horizontal="center" vertical="center" wrapText="1"/>
    </xf>
    <xf numFmtId="164" fontId="13" fillId="0" borderId="32" xfId="0" applyNumberFormat="1" applyFont="1" applyBorder="1" applyAlignment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27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3" fillId="0" borderId="22" xfId="0" applyFont="1" applyFill="1" applyBorder="1" applyAlignment="1">
      <alignment horizontal="right" wrapText="1"/>
    </xf>
    <xf numFmtId="49" fontId="3" fillId="0" borderId="25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49" fontId="3" fillId="0" borderId="26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left" wrapText="1"/>
    </xf>
    <xf numFmtId="49" fontId="3" fillId="0" borderId="7" xfId="0" applyNumberFormat="1" applyFont="1" applyFill="1" applyBorder="1" applyAlignment="1">
      <alignment wrapText="1"/>
    </xf>
    <xf numFmtId="49" fontId="3" fillId="0" borderId="0" xfId="0" applyNumberFormat="1" applyFont="1" applyFill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169"/>
  <sheetViews>
    <sheetView tabSelected="1" topLeftCell="A125" zoomScale="70" zoomScaleNormal="70" zoomScaleSheetLayoutView="55" workbookViewId="0">
      <selection activeCell="K97" sqref="K97"/>
    </sheetView>
  </sheetViews>
  <sheetFormatPr defaultRowHeight="15"/>
  <cols>
    <col min="1" max="1" width="10.7109375" customWidth="1"/>
    <col min="2" max="2" width="13.28515625" customWidth="1"/>
    <col min="3" max="3" width="28.85546875" customWidth="1"/>
    <col min="4" max="4" width="29.85546875" customWidth="1"/>
    <col min="5" max="5" width="39.140625" customWidth="1"/>
    <col min="6" max="6" width="36.42578125" style="6" customWidth="1"/>
    <col min="7" max="7" width="10.28515625" style="6" customWidth="1"/>
    <col min="8" max="8" width="21.5703125" style="6" customWidth="1"/>
    <col min="9" max="9" width="22.140625" style="6" customWidth="1"/>
    <col min="10" max="10" width="22.28515625" style="6" customWidth="1"/>
    <col min="11" max="11" width="23" customWidth="1"/>
    <col min="12" max="12" width="4.7109375" customWidth="1"/>
    <col min="13" max="13" width="7.42578125" customWidth="1"/>
    <col min="14" max="14" width="10.42578125" customWidth="1"/>
    <col min="15" max="15" width="9.28515625" customWidth="1"/>
    <col min="16" max="16" width="14.28515625" customWidth="1"/>
  </cols>
  <sheetData>
    <row r="1" spans="1:227" ht="18.75" customHeight="1">
      <c r="A1" s="18"/>
      <c r="B1" s="18"/>
      <c r="C1" s="18"/>
      <c r="D1" s="18"/>
      <c r="E1" s="18"/>
      <c r="F1" s="19"/>
      <c r="G1" s="19"/>
      <c r="H1" s="19"/>
      <c r="I1" s="19"/>
      <c r="J1" s="19"/>
      <c r="L1" s="243" t="s">
        <v>259</v>
      </c>
      <c r="M1" s="243"/>
      <c r="N1" s="243"/>
      <c r="O1" s="243"/>
      <c r="P1" s="243"/>
    </row>
    <row r="2" spans="1:227" ht="12" customHeight="1">
      <c r="A2" s="18"/>
      <c r="B2" s="18"/>
      <c r="C2" s="18"/>
      <c r="D2" s="18"/>
      <c r="E2" s="18"/>
      <c r="F2" s="19"/>
      <c r="G2" s="19"/>
      <c r="H2" s="19"/>
      <c r="I2" s="19"/>
      <c r="J2" s="19"/>
      <c r="L2" s="243"/>
      <c r="M2" s="243"/>
      <c r="N2" s="243"/>
      <c r="O2" s="243"/>
      <c r="P2" s="243"/>
    </row>
    <row r="3" spans="1:227" ht="23.25" customHeight="1">
      <c r="A3" s="18"/>
      <c r="B3" s="18"/>
      <c r="C3" s="18"/>
      <c r="D3" s="18"/>
      <c r="E3" s="18"/>
      <c r="F3" s="19"/>
      <c r="G3" s="19"/>
      <c r="H3" s="19"/>
      <c r="I3" s="19"/>
      <c r="J3" s="19"/>
      <c r="L3" s="243"/>
      <c r="M3" s="243"/>
      <c r="N3" s="243"/>
      <c r="O3" s="243"/>
      <c r="P3" s="243"/>
    </row>
    <row r="4" spans="1:227" ht="19.5" customHeight="1">
      <c r="A4" s="18"/>
      <c r="B4" s="18"/>
      <c r="C4" s="18"/>
      <c r="D4" s="18"/>
      <c r="E4" s="18"/>
      <c r="F4" s="19"/>
      <c r="G4" s="19"/>
      <c r="H4" s="19"/>
      <c r="I4" s="19"/>
      <c r="J4" s="19"/>
      <c r="L4" s="243"/>
      <c r="M4" s="243"/>
      <c r="N4" s="243"/>
      <c r="O4" s="243"/>
      <c r="P4" s="243"/>
    </row>
    <row r="5" spans="1:227" ht="15" customHeight="1">
      <c r="A5" s="18"/>
      <c r="B5" s="18"/>
      <c r="C5" s="18"/>
      <c r="D5" s="18"/>
      <c r="E5" s="18"/>
      <c r="F5" s="19"/>
      <c r="G5" s="19"/>
      <c r="H5" s="19"/>
      <c r="I5" s="19"/>
      <c r="J5" s="19"/>
      <c r="L5" s="243"/>
      <c r="M5" s="243"/>
      <c r="N5" s="243"/>
      <c r="O5" s="243"/>
      <c r="P5" s="243"/>
    </row>
    <row r="6" spans="1:227" ht="12.75" customHeight="1">
      <c r="A6" s="18"/>
      <c r="B6" s="18"/>
      <c r="C6" s="18"/>
      <c r="D6" s="22"/>
      <c r="E6" s="22"/>
      <c r="F6" s="19"/>
      <c r="G6" s="19"/>
      <c r="H6" s="19"/>
      <c r="I6" s="19"/>
      <c r="J6" s="19"/>
      <c r="K6" s="18"/>
    </row>
    <row r="7" spans="1:227" ht="20.25" customHeight="1">
      <c r="A7" s="244" t="s">
        <v>23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</row>
    <row r="8" spans="1:227" s="2" customFormat="1" ht="15" customHeight="1">
      <c r="A8" s="246"/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</row>
    <row r="9" spans="1:227" s="3" customFormat="1" ht="30" customHeight="1" thickBot="1">
      <c r="D9" s="20"/>
      <c r="E9" s="20"/>
      <c r="K9" s="20"/>
      <c r="M9" s="23"/>
      <c r="N9" s="24"/>
      <c r="O9" s="247" t="s">
        <v>0</v>
      </c>
      <c r="P9" s="248"/>
    </row>
    <row r="10" spans="1:227" s="3" customFormat="1" ht="19.5" customHeight="1">
      <c r="D10" s="20"/>
      <c r="E10" s="20"/>
      <c r="K10" s="9"/>
      <c r="N10" s="25" t="s">
        <v>4</v>
      </c>
      <c r="O10" s="249"/>
      <c r="P10" s="250"/>
    </row>
    <row r="11" spans="1:227" s="3" customFormat="1" ht="28.5" customHeight="1">
      <c r="A11" s="251" t="s">
        <v>263</v>
      </c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2" t="s">
        <v>1</v>
      </c>
      <c r="N11" s="253"/>
      <c r="O11" s="254"/>
      <c r="P11" s="255"/>
    </row>
    <row r="12" spans="1:227" s="3" customFormat="1" ht="18" customHeight="1">
      <c r="A12" s="259" t="s">
        <v>13</v>
      </c>
      <c r="B12" s="259"/>
      <c r="C12" s="259"/>
      <c r="D12" s="260" t="s">
        <v>152</v>
      </c>
      <c r="E12" s="260"/>
      <c r="F12" s="260"/>
      <c r="G12" s="260"/>
      <c r="H12" s="260"/>
      <c r="I12" s="260"/>
      <c r="J12" s="260"/>
      <c r="K12" s="260"/>
      <c r="L12" s="260"/>
      <c r="N12" s="26" t="s">
        <v>2</v>
      </c>
      <c r="O12" s="254"/>
      <c r="P12" s="255"/>
    </row>
    <row r="13" spans="1:227" s="3" customFormat="1" ht="18.75">
      <c r="A13" s="261" t="s">
        <v>14</v>
      </c>
      <c r="B13" s="261"/>
      <c r="C13" s="261"/>
      <c r="D13" s="260" t="s">
        <v>257</v>
      </c>
      <c r="E13" s="260"/>
      <c r="F13" s="260"/>
      <c r="G13" s="260"/>
      <c r="H13" s="260"/>
      <c r="I13" s="260"/>
      <c r="J13" s="260"/>
      <c r="K13" s="260"/>
      <c r="L13" s="260"/>
      <c r="N13" s="26" t="s">
        <v>9</v>
      </c>
      <c r="O13" s="254" t="s">
        <v>258</v>
      </c>
      <c r="P13" s="255"/>
    </row>
    <row r="14" spans="1:227" s="3" customFormat="1" ht="21" customHeight="1" thickBot="1">
      <c r="A14" s="101" t="s">
        <v>17</v>
      </c>
      <c r="B14" s="27"/>
      <c r="C14" s="27"/>
      <c r="D14" s="21"/>
      <c r="E14" s="21"/>
      <c r="K14" s="100"/>
      <c r="M14" s="256" t="s">
        <v>3</v>
      </c>
      <c r="N14" s="253"/>
      <c r="O14" s="257" t="s">
        <v>22</v>
      </c>
      <c r="P14" s="258"/>
    </row>
    <row r="15" spans="1:227" s="2" customFormat="1" ht="20.25">
      <c r="A15" s="18"/>
      <c r="B15" s="18"/>
      <c r="C15" s="18"/>
      <c r="D15" s="5"/>
      <c r="E15" s="5"/>
      <c r="F15" s="7"/>
      <c r="G15" s="7"/>
      <c r="H15" s="7"/>
      <c r="I15" s="7"/>
      <c r="J15" s="7"/>
      <c r="K15" s="99"/>
    </row>
    <row r="16" spans="1:227" s="2" customFormat="1" ht="17.25" customHeight="1">
      <c r="A16" s="213" t="s">
        <v>245</v>
      </c>
      <c r="B16" s="214"/>
      <c r="C16" s="215" t="s">
        <v>10</v>
      </c>
      <c r="D16" s="218" t="s">
        <v>18</v>
      </c>
      <c r="E16" s="218"/>
      <c r="F16" s="219" t="s">
        <v>11</v>
      </c>
      <c r="G16" s="218" t="s">
        <v>246</v>
      </c>
      <c r="H16" s="219" t="s">
        <v>264</v>
      </c>
      <c r="I16" s="219" t="s">
        <v>298</v>
      </c>
      <c r="J16" s="219" t="s">
        <v>265</v>
      </c>
      <c r="K16" s="225" t="s">
        <v>12</v>
      </c>
      <c r="L16" s="226"/>
      <c r="M16" s="226"/>
      <c r="N16" s="226"/>
      <c r="O16" s="226"/>
      <c r="P16" s="227"/>
    </row>
    <row r="17" spans="1:17" s="2" customFormat="1" ht="48.6" customHeight="1">
      <c r="A17" s="213"/>
      <c r="B17" s="214"/>
      <c r="C17" s="216"/>
      <c r="D17" s="218"/>
      <c r="E17" s="218"/>
      <c r="F17" s="220"/>
      <c r="G17" s="218"/>
      <c r="H17" s="220"/>
      <c r="I17" s="220"/>
      <c r="J17" s="220"/>
      <c r="K17" s="240"/>
      <c r="L17" s="241"/>
      <c r="M17" s="241"/>
      <c r="N17" s="241"/>
      <c r="O17" s="241"/>
      <c r="P17" s="242"/>
      <c r="Q17" s="1"/>
    </row>
    <row r="18" spans="1:17" s="2" customFormat="1" ht="36" customHeight="1">
      <c r="A18" s="213"/>
      <c r="B18" s="214"/>
      <c r="C18" s="216"/>
      <c r="D18" s="215" t="s">
        <v>15</v>
      </c>
      <c r="E18" s="215" t="s">
        <v>16</v>
      </c>
      <c r="F18" s="220"/>
      <c r="G18" s="218"/>
      <c r="H18" s="220"/>
      <c r="I18" s="220"/>
      <c r="J18" s="220"/>
      <c r="K18" s="224" t="s">
        <v>266</v>
      </c>
      <c r="L18" s="224" t="s">
        <v>267</v>
      </c>
      <c r="M18" s="234"/>
      <c r="N18" s="234"/>
      <c r="O18" s="224" t="s">
        <v>268</v>
      </c>
      <c r="P18" s="224"/>
      <c r="Q18" s="1"/>
    </row>
    <row r="19" spans="1:17" s="2" customFormat="1" ht="25.9" customHeight="1">
      <c r="A19" s="213"/>
      <c r="B19" s="214"/>
      <c r="C19" s="216"/>
      <c r="D19" s="216"/>
      <c r="E19" s="216"/>
      <c r="F19" s="220"/>
      <c r="G19" s="218"/>
      <c r="H19" s="220"/>
      <c r="I19" s="220"/>
      <c r="J19" s="220"/>
      <c r="K19" s="224"/>
      <c r="L19" s="234"/>
      <c r="M19" s="234"/>
      <c r="N19" s="234"/>
      <c r="O19" s="224"/>
      <c r="P19" s="224"/>
      <c r="Q19" s="1"/>
    </row>
    <row r="20" spans="1:17" s="2" customFormat="1" ht="15.75" customHeight="1">
      <c r="A20" s="213"/>
      <c r="B20" s="214"/>
      <c r="C20" s="217"/>
      <c r="D20" s="217"/>
      <c r="E20" s="217"/>
      <c r="F20" s="221"/>
      <c r="G20" s="218"/>
      <c r="H20" s="221"/>
      <c r="I20" s="221"/>
      <c r="J20" s="221"/>
      <c r="K20" s="224"/>
      <c r="L20" s="234"/>
      <c r="M20" s="234"/>
      <c r="N20" s="234"/>
      <c r="O20" s="224"/>
      <c r="P20" s="224"/>
      <c r="Q20" s="1"/>
    </row>
    <row r="21" spans="1:17" s="2" customFormat="1" ht="18.75" customHeight="1">
      <c r="A21" s="224">
        <v>1</v>
      </c>
      <c r="B21" s="224"/>
      <c r="C21" s="103">
        <v>2</v>
      </c>
      <c r="D21" s="106">
        <v>3</v>
      </c>
      <c r="E21" s="106">
        <v>4</v>
      </c>
      <c r="F21" s="103">
        <v>5</v>
      </c>
      <c r="G21" s="102">
        <v>6</v>
      </c>
      <c r="H21" s="102">
        <v>7</v>
      </c>
      <c r="I21" s="102">
        <v>8</v>
      </c>
      <c r="J21" s="102">
        <v>9</v>
      </c>
      <c r="K21" s="102">
        <v>10</v>
      </c>
      <c r="L21" s="225">
        <v>11</v>
      </c>
      <c r="M21" s="226"/>
      <c r="N21" s="227"/>
      <c r="O21" s="215">
        <v>12</v>
      </c>
      <c r="P21" s="215"/>
      <c r="Q21" s="1"/>
    </row>
    <row r="22" spans="1:17" s="2" customFormat="1" ht="71.25" customHeight="1">
      <c r="A22" s="228"/>
      <c r="B22" s="229"/>
      <c r="C22" s="50" t="s">
        <v>66</v>
      </c>
      <c r="D22" s="51" t="s">
        <v>68</v>
      </c>
      <c r="E22" s="53" t="s">
        <v>69</v>
      </c>
      <c r="F22" s="54" t="s">
        <v>302</v>
      </c>
      <c r="G22" s="111"/>
      <c r="H22" s="132">
        <f>H23+H29+H34+H40+H44+H48</f>
        <v>484185.9</v>
      </c>
      <c r="I22" s="132">
        <f>I23+I29+I34+I40+I44+I48</f>
        <v>337777.70000000007</v>
      </c>
      <c r="J22" s="132">
        <f>J23+J29+J34+J40+J44+J48</f>
        <v>487521.2</v>
      </c>
      <c r="K22" s="132">
        <f>K23+K29+K34+K40+K44+K48</f>
        <v>550058</v>
      </c>
      <c r="L22" s="230">
        <f>L23+L29+L34+L40+L44</f>
        <v>584140.80000000005</v>
      </c>
      <c r="M22" s="231"/>
      <c r="N22" s="231"/>
      <c r="O22" s="230">
        <f>O23+O29+O34+O40+O44</f>
        <v>568025.80000000005</v>
      </c>
      <c r="P22" s="231"/>
      <c r="Q22" s="1"/>
    </row>
    <row r="23" spans="1:17" s="2" customFormat="1" ht="63.75" customHeight="1">
      <c r="A23" s="183"/>
      <c r="B23" s="184"/>
      <c r="C23" s="49" t="s">
        <v>58</v>
      </c>
      <c r="D23" s="51" t="s">
        <v>67</v>
      </c>
      <c r="E23" s="52" t="s">
        <v>54</v>
      </c>
      <c r="F23" s="54" t="s">
        <v>302</v>
      </c>
      <c r="G23" s="111"/>
      <c r="H23" s="126">
        <f>H24</f>
        <v>330213.7</v>
      </c>
      <c r="I23" s="126">
        <f>I24</f>
        <v>239548.1</v>
      </c>
      <c r="J23" s="133">
        <f>J24</f>
        <v>331223</v>
      </c>
      <c r="K23" s="133">
        <f>K24</f>
        <v>386701</v>
      </c>
      <c r="L23" s="232">
        <f>L24</f>
        <v>420984</v>
      </c>
      <c r="M23" s="233"/>
      <c r="N23" s="233"/>
      <c r="O23" s="232">
        <f>O24</f>
        <v>447492</v>
      </c>
      <c r="P23" s="233"/>
      <c r="Q23" s="1"/>
    </row>
    <row r="24" spans="1:17" s="2" customFormat="1" ht="78.75" customHeight="1" thickBot="1">
      <c r="A24" s="141"/>
      <c r="B24" s="142"/>
      <c r="C24" s="49" t="s">
        <v>70</v>
      </c>
      <c r="D24" s="51" t="s">
        <v>71</v>
      </c>
      <c r="E24" s="49" t="s">
        <v>70</v>
      </c>
      <c r="F24" s="54" t="s">
        <v>302</v>
      </c>
      <c r="G24" s="48"/>
      <c r="H24" s="57">
        <f>H25+H26+H27+H28</f>
        <v>330213.7</v>
      </c>
      <c r="I24" s="57">
        <f>I25+I26+I27+I28</f>
        <v>239548.1</v>
      </c>
      <c r="J24" s="57">
        <f>J25+J26+J27+J28</f>
        <v>331223</v>
      </c>
      <c r="K24" s="57">
        <f>K25+K26+K27+K28</f>
        <v>386701</v>
      </c>
      <c r="L24" s="235">
        <f>L25+L26+L27+L28</f>
        <v>420984</v>
      </c>
      <c r="M24" s="236"/>
      <c r="N24" s="237"/>
      <c r="O24" s="238">
        <f>O25+O26+O27+O28</f>
        <v>447492</v>
      </c>
      <c r="P24" s="239"/>
      <c r="Q24" s="1"/>
    </row>
    <row r="25" spans="1:17" s="2" customFormat="1" ht="156.75" customHeight="1" thickBot="1">
      <c r="A25" s="141"/>
      <c r="B25" s="142"/>
      <c r="C25" s="42" t="s">
        <v>70</v>
      </c>
      <c r="D25" s="43" t="s">
        <v>55</v>
      </c>
      <c r="E25" s="31" t="s">
        <v>24</v>
      </c>
      <c r="F25" s="14" t="s">
        <v>302</v>
      </c>
      <c r="G25" s="13"/>
      <c r="H25" s="58">
        <v>325066.7</v>
      </c>
      <c r="I25" s="58">
        <v>234216.9</v>
      </c>
      <c r="J25" s="58">
        <v>325879</v>
      </c>
      <c r="K25" s="58">
        <v>381813</v>
      </c>
      <c r="L25" s="209">
        <v>416022</v>
      </c>
      <c r="M25" s="210"/>
      <c r="N25" s="211"/>
      <c r="O25" s="209">
        <v>442475</v>
      </c>
      <c r="P25" s="212"/>
    </row>
    <row r="26" spans="1:17" s="10" customFormat="1" ht="193.5" customHeight="1" thickBot="1">
      <c r="A26" s="141"/>
      <c r="B26" s="142"/>
      <c r="C26" s="42" t="s">
        <v>70</v>
      </c>
      <c r="D26" s="43" t="s">
        <v>56</v>
      </c>
      <c r="E26" s="34" t="s">
        <v>25</v>
      </c>
      <c r="F26" s="14" t="s">
        <v>302</v>
      </c>
      <c r="G26" s="13"/>
      <c r="H26" s="59">
        <v>3350</v>
      </c>
      <c r="I26" s="59">
        <v>3687.9</v>
      </c>
      <c r="J26" s="59">
        <v>3700</v>
      </c>
      <c r="K26" s="94">
        <v>3266</v>
      </c>
      <c r="L26" s="137">
        <v>3328</v>
      </c>
      <c r="M26" s="139"/>
      <c r="N26" s="140"/>
      <c r="O26" s="137">
        <v>3369</v>
      </c>
      <c r="P26" s="138"/>
    </row>
    <row r="27" spans="1:17" s="10" customFormat="1" ht="97.5" customHeight="1" thickBot="1">
      <c r="A27" s="141"/>
      <c r="B27" s="142"/>
      <c r="C27" s="42" t="s">
        <v>70</v>
      </c>
      <c r="D27" s="43" t="s">
        <v>57</v>
      </c>
      <c r="E27" s="33" t="s">
        <v>26</v>
      </c>
      <c r="F27" s="14" t="s">
        <v>302</v>
      </c>
      <c r="G27" s="13"/>
      <c r="H27" s="60">
        <v>1797</v>
      </c>
      <c r="I27" s="60">
        <v>1565.7</v>
      </c>
      <c r="J27" s="60">
        <v>1566</v>
      </c>
      <c r="K27" s="61">
        <v>1622</v>
      </c>
      <c r="L27" s="137">
        <v>1634</v>
      </c>
      <c r="M27" s="139"/>
      <c r="N27" s="140"/>
      <c r="O27" s="137">
        <v>1648</v>
      </c>
      <c r="P27" s="138"/>
    </row>
    <row r="28" spans="1:17" s="10" customFormat="1" ht="97.5" customHeight="1" thickBot="1">
      <c r="A28" s="141"/>
      <c r="B28" s="142"/>
      <c r="C28" s="42" t="s">
        <v>70</v>
      </c>
      <c r="D28" s="43" t="s">
        <v>269</v>
      </c>
      <c r="E28" s="33" t="s">
        <v>270</v>
      </c>
      <c r="F28" s="14" t="s">
        <v>302</v>
      </c>
      <c r="G28" s="13"/>
      <c r="H28" s="60">
        <v>0</v>
      </c>
      <c r="I28" s="60">
        <v>77.599999999999994</v>
      </c>
      <c r="J28" s="60">
        <v>78</v>
      </c>
      <c r="K28" s="61">
        <v>0</v>
      </c>
      <c r="L28" s="137">
        <v>0</v>
      </c>
      <c r="M28" s="139"/>
      <c r="N28" s="140"/>
      <c r="O28" s="137">
        <v>0</v>
      </c>
      <c r="P28" s="145"/>
    </row>
    <row r="29" spans="1:17" s="10" customFormat="1" ht="97.5" customHeight="1" thickBot="1">
      <c r="A29" s="153"/>
      <c r="B29" s="154"/>
      <c r="C29" s="64" t="s">
        <v>81</v>
      </c>
      <c r="D29" s="95" t="s">
        <v>82</v>
      </c>
      <c r="E29" s="64" t="s">
        <v>81</v>
      </c>
      <c r="F29" s="65" t="s">
        <v>38</v>
      </c>
      <c r="G29" s="13"/>
      <c r="H29" s="113">
        <f>H30+H31+H32+H33</f>
        <v>5087.2000000000007</v>
      </c>
      <c r="I29" s="114">
        <f t="shared" ref="I29" si="0">I30+I31+I32+I33</f>
        <v>4434.3999999999996</v>
      </c>
      <c r="J29" s="114">
        <v>5087.2</v>
      </c>
      <c r="K29" s="115">
        <f>K30+K31+K32+K33</f>
        <v>6468</v>
      </c>
      <c r="L29" s="172">
        <f>L30+L31+L32+L33</f>
        <v>6742.8</v>
      </c>
      <c r="M29" s="222"/>
      <c r="N29" s="223"/>
      <c r="O29" s="172">
        <f>O30+O31+O32+O33</f>
        <v>6742.8</v>
      </c>
      <c r="P29" s="152"/>
    </row>
    <row r="30" spans="1:17" s="10" customFormat="1" ht="138.75" customHeight="1" thickBot="1">
      <c r="A30" s="141"/>
      <c r="B30" s="142"/>
      <c r="C30" s="33" t="s">
        <v>83</v>
      </c>
      <c r="D30" s="43" t="s">
        <v>249</v>
      </c>
      <c r="E30" s="32" t="s">
        <v>37</v>
      </c>
      <c r="F30" s="36" t="s">
        <v>38</v>
      </c>
      <c r="G30" s="13"/>
      <c r="H30" s="60">
        <v>1556.7</v>
      </c>
      <c r="I30" s="60">
        <v>1931.1</v>
      </c>
      <c r="J30" s="60">
        <v>1950</v>
      </c>
      <c r="K30" s="61">
        <v>1979.2</v>
      </c>
      <c r="L30" s="137">
        <v>2063.3000000000002</v>
      </c>
      <c r="M30" s="139"/>
      <c r="N30" s="140"/>
      <c r="O30" s="137">
        <v>2063.3000000000002</v>
      </c>
      <c r="P30" s="208"/>
    </row>
    <row r="31" spans="1:17" s="10" customFormat="1" ht="174" customHeight="1" thickBot="1">
      <c r="A31" s="141"/>
      <c r="B31" s="142"/>
      <c r="C31" s="33" t="s">
        <v>83</v>
      </c>
      <c r="D31" s="43" t="s">
        <v>250</v>
      </c>
      <c r="E31" s="32" t="s">
        <v>39</v>
      </c>
      <c r="F31" s="36" t="s">
        <v>38</v>
      </c>
      <c r="G31" s="13"/>
      <c r="H31" s="60">
        <v>56</v>
      </c>
      <c r="I31" s="60">
        <v>17.5</v>
      </c>
      <c r="J31" s="60">
        <v>18</v>
      </c>
      <c r="K31" s="61">
        <v>71.2</v>
      </c>
      <c r="L31" s="137">
        <v>74.2</v>
      </c>
      <c r="M31" s="139"/>
      <c r="N31" s="140"/>
      <c r="O31" s="137">
        <v>74.2</v>
      </c>
      <c r="P31" s="208"/>
    </row>
    <row r="32" spans="1:17" s="10" customFormat="1" ht="136.5" customHeight="1" thickBot="1">
      <c r="A32" s="141"/>
      <c r="B32" s="142"/>
      <c r="C32" s="33" t="s">
        <v>83</v>
      </c>
      <c r="D32" s="43" t="s">
        <v>251</v>
      </c>
      <c r="E32" s="32" t="s">
        <v>40</v>
      </c>
      <c r="F32" s="36" t="s">
        <v>38</v>
      </c>
      <c r="G32" s="13"/>
      <c r="H32" s="60">
        <v>3408.4</v>
      </c>
      <c r="I32" s="60">
        <v>2918.3</v>
      </c>
      <c r="J32" s="60">
        <v>3408.4</v>
      </c>
      <c r="K32" s="61">
        <v>4333.5</v>
      </c>
      <c r="L32" s="137">
        <v>4517.6000000000004</v>
      </c>
      <c r="M32" s="139"/>
      <c r="N32" s="140"/>
      <c r="O32" s="137">
        <v>4517.6000000000004</v>
      </c>
      <c r="P32" s="208"/>
    </row>
    <row r="33" spans="1:18" s="10" customFormat="1" ht="135.75" customHeight="1" thickBot="1">
      <c r="A33" s="141"/>
      <c r="B33" s="142"/>
      <c r="C33" s="33" t="s">
        <v>83</v>
      </c>
      <c r="D33" s="43" t="s">
        <v>252</v>
      </c>
      <c r="E33" s="32" t="s">
        <v>41</v>
      </c>
      <c r="F33" s="36" t="s">
        <v>38</v>
      </c>
      <c r="G33" s="13"/>
      <c r="H33" s="60">
        <v>66.099999999999994</v>
      </c>
      <c r="I33" s="60">
        <v>-432.5</v>
      </c>
      <c r="J33" s="60">
        <v>-432.5</v>
      </c>
      <c r="K33" s="61">
        <v>84.1</v>
      </c>
      <c r="L33" s="137">
        <v>87.7</v>
      </c>
      <c r="M33" s="139"/>
      <c r="N33" s="140"/>
      <c r="O33" s="137">
        <v>87.7</v>
      </c>
      <c r="P33" s="208"/>
    </row>
    <row r="34" spans="1:18" s="10" customFormat="1" ht="89.25" customHeight="1" thickBot="1">
      <c r="A34" s="196"/>
      <c r="B34" s="197"/>
      <c r="C34" s="49" t="s">
        <v>59</v>
      </c>
      <c r="D34" s="55" t="s">
        <v>72</v>
      </c>
      <c r="E34" s="49" t="s">
        <v>59</v>
      </c>
      <c r="F34" s="54" t="s">
        <v>302</v>
      </c>
      <c r="G34" s="13"/>
      <c r="H34" s="133">
        <f>H35+H36+H37+H38+H39</f>
        <v>68605</v>
      </c>
      <c r="I34" s="133">
        <f>I35+I36+I37+I38+I39</f>
        <v>52426.9</v>
      </c>
      <c r="J34" s="133">
        <f>J35+J36+J37+J38+J39</f>
        <v>70721</v>
      </c>
      <c r="K34" s="133">
        <f>K35+K36+K37+K38+K39</f>
        <v>71476</v>
      </c>
      <c r="L34" s="198">
        <f>L35+L36+L37+L38+L39</f>
        <v>67388</v>
      </c>
      <c r="M34" s="199"/>
      <c r="N34" s="200"/>
      <c r="O34" s="201">
        <f>O35+O36+O37+O38+O39</f>
        <v>20317</v>
      </c>
      <c r="P34" s="202"/>
    </row>
    <row r="35" spans="1:18" s="10" customFormat="1" ht="69" customHeight="1" thickBot="1">
      <c r="A35" s="196"/>
      <c r="B35" s="197"/>
      <c r="C35" s="44" t="s">
        <v>73</v>
      </c>
      <c r="D35" s="43" t="s">
        <v>299</v>
      </c>
      <c r="E35" s="130" t="s">
        <v>300</v>
      </c>
      <c r="F35" s="14" t="s">
        <v>302</v>
      </c>
      <c r="G35" s="13"/>
      <c r="H35" s="129">
        <v>0</v>
      </c>
      <c r="I35" s="129">
        <v>0</v>
      </c>
      <c r="J35" s="129">
        <v>0</v>
      </c>
      <c r="K35" s="131">
        <v>9574</v>
      </c>
      <c r="L35" s="203">
        <v>9936</v>
      </c>
      <c r="M35" s="204"/>
      <c r="N35" s="205"/>
      <c r="O35" s="206">
        <v>10303</v>
      </c>
      <c r="P35" s="207"/>
    </row>
    <row r="36" spans="1:18" s="10" customFormat="1" ht="84.75" customHeight="1" thickBot="1">
      <c r="A36" s="141"/>
      <c r="B36" s="142"/>
      <c r="C36" s="44" t="s">
        <v>73</v>
      </c>
      <c r="D36" s="43" t="s">
        <v>61</v>
      </c>
      <c r="E36" s="33" t="s">
        <v>27</v>
      </c>
      <c r="F36" s="14" t="s">
        <v>302</v>
      </c>
      <c r="G36" s="13"/>
      <c r="H36" s="60">
        <v>67341</v>
      </c>
      <c r="I36" s="60">
        <v>49459.1</v>
      </c>
      <c r="J36" s="60">
        <v>67335.899999999994</v>
      </c>
      <c r="K36" s="61">
        <v>60303</v>
      </c>
      <c r="L36" s="137">
        <v>55807</v>
      </c>
      <c r="M36" s="139"/>
      <c r="N36" s="140"/>
      <c r="O36" s="137">
        <v>8303</v>
      </c>
      <c r="P36" s="138"/>
    </row>
    <row r="37" spans="1:18" s="10" customFormat="1" ht="73.5" customHeight="1" thickBot="1">
      <c r="A37" s="141"/>
      <c r="B37" s="142"/>
      <c r="C37" s="44" t="s">
        <v>73</v>
      </c>
      <c r="D37" s="43" t="s">
        <v>62</v>
      </c>
      <c r="E37" s="33" t="s">
        <v>60</v>
      </c>
      <c r="F37" s="14" t="s">
        <v>302</v>
      </c>
      <c r="G37" s="13"/>
      <c r="H37" s="60" t="s">
        <v>47</v>
      </c>
      <c r="I37" s="60">
        <v>5.0999999999999996</v>
      </c>
      <c r="J37" s="60">
        <v>5.0999999999999996</v>
      </c>
      <c r="K37" s="61">
        <v>0</v>
      </c>
      <c r="L37" s="137">
        <v>0</v>
      </c>
      <c r="M37" s="139"/>
      <c r="N37" s="140"/>
      <c r="O37" s="137">
        <v>0</v>
      </c>
      <c r="P37" s="138"/>
    </row>
    <row r="38" spans="1:18" s="10" customFormat="1" ht="69.75" customHeight="1" thickBot="1">
      <c r="A38" s="141"/>
      <c r="B38" s="142"/>
      <c r="C38" s="44" t="s">
        <v>73</v>
      </c>
      <c r="D38" s="43" t="s">
        <v>63</v>
      </c>
      <c r="E38" s="33" t="s">
        <v>28</v>
      </c>
      <c r="F38" s="14" t="s">
        <v>302</v>
      </c>
      <c r="G38" s="13"/>
      <c r="H38" s="60">
        <v>370</v>
      </c>
      <c r="I38" s="60">
        <v>2414.8000000000002</v>
      </c>
      <c r="J38" s="60">
        <v>2560</v>
      </c>
      <c r="K38" s="61">
        <v>796</v>
      </c>
      <c r="L38" s="137">
        <v>830</v>
      </c>
      <c r="M38" s="139"/>
      <c r="N38" s="140"/>
      <c r="O38" s="137">
        <v>865</v>
      </c>
      <c r="P38" s="138"/>
    </row>
    <row r="39" spans="1:18" s="10" customFormat="1" ht="78" customHeight="1" thickBot="1">
      <c r="A39" s="141"/>
      <c r="B39" s="142"/>
      <c r="C39" s="44" t="s">
        <v>73</v>
      </c>
      <c r="D39" s="43" t="s">
        <v>253</v>
      </c>
      <c r="E39" s="37" t="s">
        <v>29</v>
      </c>
      <c r="F39" s="14" t="s">
        <v>302</v>
      </c>
      <c r="G39" s="13"/>
      <c r="H39" s="60">
        <v>894</v>
      </c>
      <c r="I39" s="60">
        <v>547.9</v>
      </c>
      <c r="J39" s="60">
        <v>820</v>
      </c>
      <c r="K39" s="61">
        <v>803</v>
      </c>
      <c r="L39" s="137">
        <v>815</v>
      </c>
      <c r="M39" s="139"/>
      <c r="N39" s="140"/>
      <c r="O39" s="137">
        <v>846</v>
      </c>
      <c r="P39" s="138"/>
    </row>
    <row r="40" spans="1:18" s="10" customFormat="1" ht="78" customHeight="1" thickBot="1">
      <c r="A40" s="196"/>
      <c r="B40" s="197"/>
      <c r="C40" s="49" t="s">
        <v>64</v>
      </c>
      <c r="D40" s="55" t="s">
        <v>74</v>
      </c>
      <c r="E40" s="49" t="s">
        <v>64</v>
      </c>
      <c r="F40" s="54" t="s">
        <v>302</v>
      </c>
      <c r="G40" s="13"/>
      <c r="H40" s="80">
        <f>H41+H42+H43</f>
        <v>69398</v>
      </c>
      <c r="I40" s="80">
        <f t="shared" ref="I40:K40" si="1">I41+I42+I43</f>
        <v>32838.400000000001</v>
      </c>
      <c r="J40" s="80">
        <f t="shared" si="1"/>
        <v>69608</v>
      </c>
      <c r="K40" s="80">
        <f t="shared" si="1"/>
        <v>74424</v>
      </c>
      <c r="L40" s="155">
        <f>L41+L42+L43</f>
        <v>77923</v>
      </c>
      <c r="M40" s="191"/>
      <c r="N40" s="192"/>
      <c r="O40" s="155">
        <f>O41+O42+O43</f>
        <v>82257</v>
      </c>
      <c r="P40" s="193"/>
    </row>
    <row r="41" spans="1:18" s="10" customFormat="1" ht="93" customHeight="1" thickBot="1">
      <c r="A41" s="141"/>
      <c r="B41" s="142"/>
      <c r="C41" s="44" t="s">
        <v>65</v>
      </c>
      <c r="D41" s="43" t="s">
        <v>254</v>
      </c>
      <c r="E41" s="33" t="s">
        <v>30</v>
      </c>
      <c r="F41" s="14" t="s">
        <v>302</v>
      </c>
      <c r="G41" s="13"/>
      <c r="H41" s="60">
        <v>26819</v>
      </c>
      <c r="I41" s="60">
        <v>4802.8999999999996</v>
      </c>
      <c r="J41" s="60">
        <v>26830</v>
      </c>
      <c r="K41" s="61">
        <v>31647</v>
      </c>
      <c r="L41" s="137">
        <v>34811</v>
      </c>
      <c r="M41" s="139"/>
      <c r="N41" s="140"/>
      <c r="O41" s="137">
        <v>38292</v>
      </c>
      <c r="P41" s="138"/>
      <c r="R41" s="10">
        <v>8</v>
      </c>
    </row>
    <row r="42" spans="1:18" s="10" customFormat="1" ht="102.75" customHeight="1" thickBot="1">
      <c r="A42" s="141"/>
      <c r="B42" s="142"/>
      <c r="C42" s="42" t="s">
        <v>65</v>
      </c>
      <c r="D42" s="45" t="s">
        <v>255</v>
      </c>
      <c r="E42" s="39" t="s">
        <v>31</v>
      </c>
      <c r="F42" s="14" t="s">
        <v>302</v>
      </c>
      <c r="G42" s="13"/>
      <c r="H42" s="116">
        <v>28410</v>
      </c>
      <c r="I42" s="116">
        <v>25509</v>
      </c>
      <c r="J42" s="116">
        <v>26049</v>
      </c>
      <c r="K42" s="94">
        <v>26042</v>
      </c>
      <c r="L42" s="137">
        <v>26042</v>
      </c>
      <c r="M42" s="139"/>
      <c r="N42" s="140"/>
      <c r="O42" s="137">
        <v>26042</v>
      </c>
      <c r="P42" s="138"/>
    </row>
    <row r="43" spans="1:18" s="10" customFormat="1" ht="90" customHeight="1" thickBot="1">
      <c r="A43" s="141"/>
      <c r="B43" s="142"/>
      <c r="C43" s="44" t="s">
        <v>65</v>
      </c>
      <c r="D43" s="43" t="s">
        <v>256</v>
      </c>
      <c r="E43" s="39" t="s">
        <v>32</v>
      </c>
      <c r="F43" s="14" t="s">
        <v>302</v>
      </c>
      <c r="G43" s="13"/>
      <c r="H43" s="60">
        <v>14169</v>
      </c>
      <c r="I43" s="60">
        <v>2526.5</v>
      </c>
      <c r="J43" s="60">
        <v>16729</v>
      </c>
      <c r="K43" s="61">
        <v>16735</v>
      </c>
      <c r="L43" s="137">
        <v>17070</v>
      </c>
      <c r="M43" s="139"/>
      <c r="N43" s="140"/>
      <c r="O43" s="137">
        <v>17923</v>
      </c>
      <c r="P43" s="138"/>
    </row>
    <row r="44" spans="1:18" s="10" customFormat="1" ht="63" customHeight="1" thickBot="1">
      <c r="A44" s="196"/>
      <c r="B44" s="197"/>
      <c r="C44" s="49" t="s">
        <v>76</v>
      </c>
      <c r="D44" s="55" t="s">
        <v>77</v>
      </c>
      <c r="E44" s="49" t="s">
        <v>76</v>
      </c>
      <c r="F44" s="56"/>
      <c r="G44" s="13"/>
      <c r="H44" s="80">
        <f>H45+H46+H47</f>
        <v>10882</v>
      </c>
      <c r="I44" s="80">
        <f t="shared" ref="I44:K44" si="2">I45+I46+I47</f>
        <v>8529.9</v>
      </c>
      <c r="J44" s="80">
        <f t="shared" si="2"/>
        <v>10882</v>
      </c>
      <c r="K44" s="80">
        <f t="shared" si="2"/>
        <v>10989</v>
      </c>
      <c r="L44" s="155">
        <f>L45+L46+L47</f>
        <v>11103</v>
      </c>
      <c r="M44" s="191"/>
      <c r="N44" s="192"/>
      <c r="O44" s="155">
        <f>O45+O46+O47</f>
        <v>11217</v>
      </c>
      <c r="P44" s="193"/>
    </row>
    <row r="45" spans="1:18" s="10" customFormat="1" ht="88.5" customHeight="1" thickBot="1">
      <c r="A45" s="141"/>
      <c r="B45" s="142"/>
      <c r="C45" s="44" t="s">
        <v>78</v>
      </c>
      <c r="D45" s="43" t="s">
        <v>75</v>
      </c>
      <c r="E45" s="40" t="s">
        <v>33</v>
      </c>
      <c r="F45" s="14" t="s">
        <v>302</v>
      </c>
      <c r="G45" s="13"/>
      <c r="H45" s="60">
        <v>10722</v>
      </c>
      <c r="I45" s="60">
        <v>8431.2999999999993</v>
      </c>
      <c r="J45" s="60">
        <v>10722</v>
      </c>
      <c r="K45" s="61">
        <v>10829</v>
      </c>
      <c r="L45" s="137">
        <v>10938</v>
      </c>
      <c r="M45" s="139"/>
      <c r="N45" s="140"/>
      <c r="O45" s="137">
        <v>11047</v>
      </c>
      <c r="P45" s="138"/>
    </row>
    <row r="46" spans="1:18" s="10" customFormat="1" ht="88.5" customHeight="1" thickBot="1">
      <c r="A46" s="141"/>
      <c r="B46" s="142"/>
      <c r="C46" s="44" t="s">
        <v>78</v>
      </c>
      <c r="D46" s="43" t="s">
        <v>247</v>
      </c>
      <c r="E46" s="41" t="s">
        <v>42</v>
      </c>
      <c r="F46" s="46" t="s">
        <v>43</v>
      </c>
      <c r="G46" s="13"/>
      <c r="H46" s="60">
        <v>110</v>
      </c>
      <c r="I46" s="60">
        <v>65</v>
      </c>
      <c r="J46" s="60">
        <v>110</v>
      </c>
      <c r="K46" s="61">
        <v>110</v>
      </c>
      <c r="L46" s="137">
        <v>115</v>
      </c>
      <c r="M46" s="139"/>
      <c r="N46" s="140"/>
      <c r="O46" s="137">
        <v>120</v>
      </c>
      <c r="P46" s="138"/>
    </row>
    <row r="47" spans="1:18" s="10" customFormat="1" ht="186" customHeight="1" thickBot="1">
      <c r="A47" s="141"/>
      <c r="B47" s="142"/>
      <c r="C47" s="44" t="s">
        <v>78</v>
      </c>
      <c r="D47" s="43" t="s">
        <v>248</v>
      </c>
      <c r="E47" s="63" t="s">
        <v>79</v>
      </c>
      <c r="F47" s="63" t="s">
        <v>80</v>
      </c>
      <c r="G47" s="13"/>
      <c r="H47" s="60">
        <v>50</v>
      </c>
      <c r="I47" s="60">
        <v>33.6</v>
      </c>
      <c r="J47" s="60">
        <v>50</v>
      </c>
      <c r="K47" s="61">
        <v>50</v>
      </c>
      <c r="L47" s="137">
        <v>50</v>
      </c>
      <c r="M47" s="139"/>
      <c r="N47" s="140"/>
      <c r="O47" s="137">
        <v>50</v>
      </c>
      <c r="P47" s="138"/>
    </row>
    <row r="48" spans="1:18" s="10" customFormat="1" ht="131.25" customHeight="1" thickBot="1">
      <c r="A48" s="196"/>
      <c r="B48" s="197"/>
      <c r="C48" s="49" t="s">
        <v>84</v>
      </c>
      <c r="D48" s="55" t="s">
        <v>85</v>
      </c>
      <c r="E48" s="49" t="s">
        <v>84</v>
      </c>
      <c r="F48" s="36"/>
      <c r="G48" s="13"/>
      <c r="H48" s="80">
        <f>H49</f>
        <v>0</v>
      </c>
      <c r="I48" s="80">
        <f>I49</f>
        <v>0</v>
      </c>
      <c r="J48" s="80">
        <f>J49</f>
        <v>0</v>
      </c>
      <c r="K48" s="81">
        <f>K49</f>
        <v>0</v>
      </c>
      <c r="L48" s="155">
        <f>L49</f>
        <v>0</v>
      </c>
      <c r="M48" s="191"/>
      <c r="N48" s="192"/>
      <c r="O48" s="155">
        <f>O49</f>
        <v>0</v>
      </c>
      <c r="P48" s="193"/>
    </row>
    <row r="49" spans="1:16" s="10" customFormat="1" ht="137.25" customHeight="1" thickBot="1">
      <c r="A49" s="141"/>
      <c r="B49" s="142"/>
      <c r="C49" s="44" t="s">
        <v>86</v>
      </c>
      <c r="D49" s="67" t="s">
        <v>88</v>
      </c>
      <c r="E49" s="67" t="s">
        <v>87</v>
      </c>
      <c r="F49" s="14" t="s">
        <v>302</v>
      </c>
      <c r="G49" s="13"/>
      <c r="H49" s="60">
        <v>0</v>
      </c>
      <c r="I49" s="60">
        <v>0</v>
      </c>
      <c r="J49" s="60">
        <v>0</v>
      </c>
      <c r="K49" s="61">
        <v>0</v>
      </c>
      <c r="L49" s="137">
        <v>0</v>
      </c>
      <c r="M49" s="139"/>
      <c r="N49" s="140"/>
      <c r="O49" s="137">
        <v>0</v>
      </c>
      <c r="P49" s="138"/>
    </row>
    <row r="50" spans="1:16" s="10" customFormat="1" ht="57.75" customHeight="1" thickBot="1">
      <c r="A50" s="194"/>
      <c r="B50" s="195"/>
      <c r="C50" s="50" t="s">
        <v>122</v>
      </c>
      <c r="D50" s="51" t="s">
        <v>68</v>
      </c>
      <c r="E50" s="112" t="s">
        <v>122</v>
      </c>
      <c r="F50" s="36"/>
      <c r="G50" s="13"/>
      <c r="H50" s="80">
        <f>H51+H58+H63+H70+H75+H117</f>
        <v>135646.5</v>
      </c>
      <c r="I50" s="80">
        <f>I51+I58+I63+I70+I75+I117</f>
        <v>99031.400000000009</v>
      </c>
      <c r="J50" s="80">
        <f>J51+J58+J63+J70+J75+J117</f>
        <v>131545.39999999997</v>
      </c>
      <c r="K50" s="83">
        <f>K51+K58+K63+K70+K75+K117</f>
        <v>99145.000000000015</v>
      </c>
      <c r="L50" s="155">
        <f>L51+L58+L63+L70+L75+L117</f>
        <v>100305.7</v>
      </c>
      <c r="M50" s="191"/>
      <c r="N50" s="192"/>
      <c r="O50" s="155">
        <f>O51+O58+O63+O70+O75+O117</f>
        <v>99888.6</v>
      </c>
      <c r="P50" s="193"/>
    </row>
    <row r="51" spans="1:16" s="10" customFormat="1" ht="119.25" customHeight="1" thickBot="1">
      <c r="A51" s="181"/>
      <c r="B51" s="182"/>
      <c r="C51" s="49" t="s">
        <v>89</v>
      </c>
      <c r="D51" s="55" t="s">
        <v>91</v>
      </c>
      <c r="E51" s="49" t="s">
        <v>89</v>
      </c>
      <c r="F51" s="36"/>
      <c r="G51" s="13"/>
      <c r="H51" s="80">
        <f>H52+H53+H54+H55+H56+H57</f>
        <v>88857</v>
      </c>
      <c r="I51" s="80">
        <f t="shared" ref="I51:K51" si="3">I52+I53+I54+I55+I56+I57</f>
        <v>63357.5</v>
      </c>
      <c r="J51" s="80">
        <f t="shared" si="3"/>
        <v>83411.899999999994</v>
      </c>
      <c r="K51" s="80">
        <f t="shared" si="3"/>
        <v>58972.4</v>
      </c>
      <c r="L51" s="155">
        <f>L52+L53+L54+L55+L56+L57</f>
        <v>59072</v>
      </c>
      <c r="M51" s="191"/>
      <c r="N51" s="192"/>
      <c r="O51" s="155">
        <f>O52+O53+O54+O55+O56+O57</f>
        <v>59172</v>
      </c>
      <c r="P51" s="193"/>
    </row>
    <row r="52" spans="1:16" s="10" customFormat="1" ht="137.25" customHeight="1" thickBot="1">
      <c r="A52" s="141"/>
      <c r="B52" s="142"/>
      <c r="C52" s="42" t="s">
        <v>90</v>
      </c>
      <c r="D52" s="45" t="s">
        <v>94</v>
      </c>
      <c r="E52" s="39" t="s">
        <v>44</v>
      </c>
      <c r="F52" s="41" t="s">
        <v>43</v>
      </c>
      <c r="G52" s="13"/>
      <c r="H52" s="116">
        <v>18500</v>
      </c>
      <c r="I52" s="116">
        <v>16868.7</v>
      </c>
      <c r="J52" s="60">
        <v>20000</v>
      </c>
      <c r="K52" s="61">
        <v>18600</v>
      </c>
      <c r="L52" s="137">
        <v>18700</v>
      </c>
      <c r="M52" s="139"/>
      <c r="N52" s="140"/>
      <c r="O52" s="137">
        <v>18800</v>
      </c>
      <c r="P52" s="138"/>
    </row>
    <row r="53" spans="1:16" s="10" customFormat="1" ht="111" customHeight="1" thickBot="1">
      <c r="A53" s="141"/>
      <c r="B53" s="142"/>
      <c r="C53" s="44" t="s">
        <v>90</v>
      </c>
      <c r="D53" s="43" t="s">
        <v>95</v>
      </c>
      <c r="E53" s="38" t="s">
        <v>45</v>
      </c>
      <c r="F53" s="41" t="s">
        <v>43</v>
      </c>
      <c r="G53" s="13"/>
      <c r="H53" s="60" t="s">
        <v>46</v>
      </c>
      <c r="I53" s="60">
        <v>387.8</v>
      </c>
      <c r="J53" s="60">
        <v>388</v>
      </c>
      <c r="K53" s="61">
        <v>350</v>
      </c>
      <c r="L53" s="137">
        <v>350</v>
      </c>
      <c r="M53" s="139"/>
      <c r="N53" s="140"/>
      <c r="O53" s="137">
        <v>350</v>
      </c>
      <c r="P53" s="138"/>
    </row>
    <row r="54" spans="1:16" s="10" customFormat="1" ht="131.25" customHeight="1" thickBot="1">
      <c r="A54" s="141"/>
      <c r="B54" s="142"/>
      <c r="C54" s="44" t="s">
        <v>90</v>
      </c>
      <c r="D54" s="43" t="s">
        <v>97</v>
      </c>
      <c r="E54" s="41" t="s">
        <v>92</v>
      </c>
      <c r="F54" s="62" t="s">
        <v>93</v>
      </c>
      <c r="G54" s="13"/>
      <c r="H54" s="60">
        <v>1</v>
      </c>
      <c r="I54" s="60">
        <v>1.4</v>
      </c>
      <c r="J54" s="60">
        <v>1.9</v>
      </c>
      <c r="K54" s="61">
        <v>0.4</v>
      </c>
      <c r="L54" s="137">
        <v>0</v>
      </c>
      <c r="M54" s="139"/>
      <c r="N54" s="140"/>
      <c r="O54" s="137">
        <v>0</v>
      </c>
      <c r="P54" s="138"/>
    </row>
    <row r="55" spans="1:16" s="10" customFormat="1" ht="132" customHeight="1" thickBot="1">
      <c r="A55" s="141"/>
      <c r="B55" s="142"/>
      <c r="C55" s="44" t="s">
        <v>90</v>
      </c>
      <c r="D55" s="43" t="s">
        <v>96</v>
      </c>
      <c r="E55" s="40" t="s">
        <v>48</v>
      </c>
      <c r="F55" s="41" t="s">
        <v>43</v>
      </c>
      <c r="G55" s="13"/>
      <c r="H55" s="60">
        <v>6</v>
      </c>
      <c r="I55" s="60">
        <v>22.2</v>
      </c>
      <c r="J55" s="60">
        <v>22</v>
      </c>
      <c r="K55" s="61">
        <v>22</v>
      </c>
      <c r="L55" s="137">
        <v>22</v>
      </c>
      <c r="M55" s="139"/>
      <c r="N55" s="140"/>
      <c r="O55" s="137">
        <v>22</v>
      </c>
      <c r="P55" s="138"/>
    </row>
    <row r="56" spans="1:16" s="10" customFormat="1" ht="164.25" customHeight="1" thickBot="1">
      <c r="A56" s="141"/>
      <c r="B56" s="142"/>
      <c r="C56" s="44" t="s">
        <v>90</v>
      </c>
      <c r="D56" s="43" t="s">
        <v>98</v>
      </c>
      <c r="E56" s="40" t="s">
        <v>49</v>
      </c>
      <c r="F56" s="41" t="s">
        <v>43</v>
      </c>
      <c r="G56" s="13"/>
      <c r="H56" s="60">
        <v>68000</v>
      </c>
      <c r="I56" s="60">
        <v>43278.7</v>
      </c>
      <c r="J56" s="60">
        <v>60000</v>
      </c>
      <c r="K56" s="61">
        <v>38000</v>
      </c>
      <c r="L56" s="137">
        <v>38000</v>
      </c>
      <c r="M56" s="139"/>
      <c r="N56" s="140"/>
      <c r="O56" s="137">
        <v>38000</v>
      </c>
      <c r="P56" s="138"/>
    </row>
    <row r="57" spans="1:16" s="10" customFormat="1" ht="164.25" customHeight="1" thickBot="1">
      <c r="A57" s="141"/>
      <c r="B57" s="142"/>
      <c r="C57" s="44" t="s">
        <v>90</v>
      </c>
      <c r="D57" s="43" t="s">
        <v>99</v>
      </c>
      <c r="E57" s="40" t="s">
        <v>49</v>
      </c>
      <c r="F57" s="63" t="s">
        <v>80</v>
      </c>
      <c r="G57" s="13"/>
      <c r="H57" s="60">
        <v>2000</v>
      </c>
      <c r="I57" s="60">
        <v>2798.7</v>
      </c>
      <c r="J57" s="60">
        <v>3000</v>
      </c>
      <c r="K57" s="61">
        <v>2000</v>
      </c>
      <c r="L57" s="137">
        <v>2000</v>
      </c>
      <c r="M57" s="139"/>
      <c r="N57" s="140"/>
      <c r="O57" s="137">
        <v>2000</v>
      </c>
      <c r="P57" s="138"/>
    </row>
    <row r="58" spans="1:16" s="10" customFormat="1" ht="84.75" customHeight="1" thickBot="1">
      <c r="A58" s="181"/>
      <c r="B58" s="182"/>
      <c r="C58" s="49" t="s">
        <v>100</v>
      </c>
      <c r="D58" s="55" t="s">
        <v>102</v>
      </c>
      <c r="E58" s="49" t="s">
        <v>100</v>
      </c>
      <c r="F58" s="69"/>
      <c r="G58" s="13"/>
      <c r="H58" s="80">
        <f>H59+H60+H61+H62</f>
        <v>1756</v>
      </c>
      <c r="I58" s="80">
        <f t="shared" ref="I58:K58" si="4">I59+I60+I61+I62</f>
        <v>745.3</v>
      </c>
      <c r="J58" s="80">
        <f t="shared" si="4"/>
        <v>980.4</v>
      </c>
      <c r="K58" s="80">
        <f t="shared" si="4"/>
        <v>1106.4000000000001</v>
      </c>
      <c r="L58" s="155">
        <f>L59+L60+L61+L62</f>
        <v>1186.8</v>
      </c>
      <c r="M58" s="156"/>
      <c r="N58" s="157"/>
      <c r="O58" s="155">
        <f>O59+O60+O61+O62</f>
        <v>550.4</v>
      </c>
      <c r="P58" s="185"/>
    </row>
    <row r="59" spans="1:16" s="10" customFormat="1" ht="86.25" customHeight="1" thickBot="1">
      <c r="A59" s="141"/>
      <c r="B59" s="142"/>
      <c r="C59" s="44" t="s">
        <v>101</v>
      </c>
      <c r="D59" s="43" t="s">
        <v>107</v>
      </c>
      <c r="E59" s="41" t="s">
        <v>103</v>
      </c>
      <c r="F59" s="41" t="s">
        <v>106</v>
      </c>
      <c r="G59" s="13"/>
      <c r="H59" s="60">
        <v>280</v>
      </c>
      <c r="I59" s="60">
        <v>233.6</v>
      </c>
      <c r="J59" s="60">
        <v>280</v>
      </c>
      <c r="K59" s="61">
        <v>300</v>
      </c>
      <c r="L59" s="137">
        <v>320</v>
      </c>
      <c r="M59" s="143"/>
      <c r="N59" s="144"/>
      <c r="O59" s="137">
        <v>340</v>
      </c>
      <c r="P59" s="145"/>
    </row>
    <row r="60" spans="1:16" s="10" customFormat="1" ht="86.25" customHeight="1" thickBot="1">
      <c r="A60" s="141"/>
      <c r="B60" s="142"/>
      <c r="C60" s="44" t="s">
        <v>101</v>
      </c>
      <c r="D60" s="43" t="s">
        <v>108</v>
      </c>
      <c r="E60" s="41" t="s">
        <v>105</v>
      </c>
      <c r="F60" s="41" t="s">
        <v>106</v>
      </c>
      <c r="G60" s="13"/>
      <c r="H60" s="60">
        <v>0</v>
      </c>
      <c r="I60" s="60">
        <v>0</v>
      </c>
      <c r="J60" s="60">
        <v>0</v>
      </c>
      <c r="K60" s="61">
        <v>0</v>
      </c>
      <c r="L60" s="137">
        <v>0</v>
      </c>
      <c r="M60" s="143"/>
      <c r="N60" s="144"/>
      <c r="O60" s="137">
        <v>0</v>
      </c>
      <c r="P60" s="145"/>
    </row>
    <row r="61" spans="1:16" s="10" customFormat="1" ht="86.25" customHeight="1" thickBot="1">
      <c r="A61" s="141"/>
      <c r="B61" s="142"/>
      <c r="C61" s="44" t="s">
        <v>101</v>
      </c>
      <c r="D61" s="43" t="s">
        <v>109</v>
      </c>
      <c r="E61" s="40" t="s">
        <v>104</v>
      </c>
      <c r="F61" s="41" t="s">
        <v>106</v>
      </c>
      <c r="G61" s="13"/>
      <c r="H61" s="60">
        <v>76</v>
      </c>
      <c r="I61" s="60">
        <v>-2.1</v>
      </c>
      <c r="J61" s="60">
        <v>0</v>
      </c>
      <c r="K61" s="61">
        <v>50</v>
      </c>
      <c r="L61" s="137">
        <v>50</v>
      </c>
      <c r="M61" s="143"/>
      <c r="N61" s="144"/>
      <c r="O61" s="137">
        <v>50</v>
      </c>
      <c r="P61" s="145"/>
    </row>
    <row r="62" spans="1:16" s="10" customFormat="1" ht="96.75" customHeight="1" thickBot="1">
      <c r="A62" s="141"/>
      <c r="B62" s="142"/>
      <c r="C62" s="42" t="s">
        <v>101</v>
      </c>
      <c r="D62" s="45" t="s">
        <v>271</v>
      </c>
      <c r="E62" s="40" t="s">
        <v>272</v>
      </c>
      <c r="F62" s="41" t="s">
        <v>106</v>
      </c>
      <c r="G62" s="13"/>
      <c r="H62" s="116">
        <v>1400</v>
      </c>
      <c r="I62" s="116">
        <v>513.79999999999995</v>
      </c>
      <c r="J62" s="116">
        <v>700.4</v>
      </c>
      <c r="K62" s="94">
        <v>756.4</v>
      </c>
      <c r="L62" s="137">
        <v>816.8</v>
      </c>
      <c r="M62" s="143"/>
      <c r="N62" s="144"/>
      <c r="O62" s="137">
        <v>160.4</v>
      </c>
      <c r="P62" s="145"/>
    </row>
    <row r="63" spans="1:16" s="10" customFormat="1" ht="96.75" customHeight="1" thickBot="1">
      <c r="A63" s="181"/>
      <c r="B63" s="182"/>
      <c r="C63" s="49" t="s">
        <v>110</v>
      </c>
      <c r="D63" s="55" t="s">
        <v>112</v>
      </c>
      <c r="E63" s="49" t="s">
        <v>110</v>
      </c>
      <c r="F63" s="46"/>
      <c r="G63" s="13"/>
      <c r="H63" s="80">
        <f>H64+H65+H66+H67</f>
        <v>2663</v>
      </c>
      <c r="I63" s="80">
        <f>I64+I65+I66+I67+I68+I69</f>
        <v>3157.7999999999997</v>
      </c>
      <c r="J63" s="80">
        <f>J64+J65+J66+J67+J68+J69</f>
        <v>3170.4</v>
      </c>
      <c r="K63" s="80">
        <f>K64+K65+K66+K67</f>
        <v>507.9</v>
      </c>
      <c r="L63" s="155">
        <f>L64+L65+L66+L67</f>
        <v>466.5</v>
      </c>
      <c r="M63" s="156"/>
      <c r="N63" s="157"/>
      <c r="O63" s="155">
        <f>O64+O65+O66+O67</f>
        <v>419.8</v>
      </c>
      <c r="P63" s="185"/>
    </row>
    <row r="64" spans="1:16" s="10" customFormat="1" ht="75" customHeight="1" thickBot="1">
      <c r="A64" s="141"/>
      <c r="B64" s="142"/>
      <c r="C64" s="44" t="s">
        <v>111</v>
      </c>
      <c r="D64" s="43" t="s">
        <v>113</v>
      </c>
      <c r="E64" s="37" t="s">
        <v>116</v>
      </c>
      <c r="F64" s="63" t="s">
        <v>80</v>
      </c>
      <c r="G64" s="13"/>
      <c r="H64" s="60">
        <v>270</v>
      </c>
      <c r="I64" s="60">
        <v>1</v>
      </c>
      <c r="J64" s="60">
        <v>1</v>
      </c>
      <c r="K64" s="61">
        <v>202.5</v>
      </c>
      <c r="L64" s="137">
        <v>202.5</v>
      </c>
      <c r="M64" s="143"/>
      <c r="N64" s="144"/>
      <c r="O64" s="137">
        <v>202.5</v>
      </c>
      <c r="P64" s="145"/>
    </row>
    <row r="65" spans="1:19" s="10" customFormat="1" ht="75" customHeight="1" thickBot="1">
      <c r="A65" s="141"/>
      <c r="B65" s="142"/>
      <c r="C65" s="44" t="s">
        <v>111</v>
      </c>
      <c r="D65" s="43" t="s">
        <v>118</v>
      </c>
      <c r="E65" s="37" t="s">
        <v>116</v>
      </c>
      <c r="F65" s="70" t="s">
        <v>93</v>
      </c>
      <c r="G65" s="13"/>
      <c r="H65" s="60">
        <v>0</v>
      </c>
      <c r="I65" s="60">
        <v>320.3</v>
      </c>
      <c r="J65" s="60">
        <v>320.3</v>
      </c>
      <c r="K65" s="61">
        <v>125.4</v>
      </c>
      <c r="L65" s="137">
        <v>84</v>
      </c>
      <c r="M65" s="143"/>
      <c r="N65" s="144"/>
      <c r="O65" s="137">
        <v>37.299999999999997</v>
      </c>
      <c r="P65" s="145"/>
    </row>
    <row r="66" spans="1:19" s="10" customFormat="1" ht="73.5" customHeight="1" thickBot="1">
      <c r="A66" s="141"/>
      <c r="B66" s="142"/>
      <c r="C66" s="44" t="s">
        <v>111</v>
      </c>
      <c r="D66" s="43" t="s">
        <v>114</v>
      </c>
      <c r="E66" s="37" t="s">
        <v>116</v>
      </c>
      <c r="F66" s="63" t="s">
        <v>80</v>
      </c>
      <c r="G66" s="13"/>
      <c r="H66" s="60">
        <v>170</v>
      </c>
      <c r="I66" s="60">
        <v>209.9</v>
      </c>
      <c r="J66" s="60">
        <v>210</v>
      </c>
      <c r="K66" s="61">
        <v>180</v>
      </c>
      <c r="L66" s="137">
        <v>180</v>
      </c>
      <c r="M66" s="143"/>
      <c r="N66" s="144"/>
      <c r="O66" s="137">
        <v>180</v>
      </c>
      <c r="P66" s="145"/>
    </row>
    <row r="67" spans="1:19" s="10" customFormat="1" ht="75" customHeight="1" thickBot="1">
      <c r="A67" s="141"/>
      <c r="B67" s="142"/>
      <c r="C67" s="44" t="s">
        <v>111</v>
      </c>
      <c r="D67" s="43" t="s">
        <v>115</v>
      </c>
      <c r="E67" s="37" t="s">
        <v>117</v>
      </c>
      <c r="F67" s="70" t="s">
        <v>93</v>
      </c>
      <c r="G67" s="13"/>
      <c r="H67" s="60">
        <v>2223</v>
      </c>
      <c r="I67" s="60">
        <v>2437.5</v>
      </c>
      <c r="J67" s="60">
        <v>2450</v>
      </c>
      <c r="K67" s="61">
        <v>0</v>
      </c>
      <c r="L67" s="137">
        <v>0</v>
      </c>
      <c r="M67" s="143"/>
      <c r="N67" s="144"/>
      <c r="O67" s="137">
        <v>0</v>
      </c>
      <c r="P67" s="145"/>
    </row>
    <row r="68" spans="1:19" s="10" customFormat="1" ht="75" customHeight="1" thickBot="1">
      <c r="A68" s="141"/>
      <c r="B68" s="142"/>
      <c r="C68" s="44" t="s">
        <v>111</v>
      </c>
      <c r="D68" s="43" t="s">
        <v>242</v>
      </c>
      <c r="E68" s="37" t="s">
        <v>117</v>
      </c>
      <c r="F68" s="71" t="s">
        <v>243</v>
      </c>
      <c r="G68" s="13"/>
      <c r="H68" s="60">
        <v>0</v>
      </c>
      <c r="I68" s="60">
        <v>155.19999999999999</v>
      </c>
      <c r="J68" s="60">
        <v>155.19999999999999</v>
      </c>
      <c r="K68" s="72">
        <v>0</v>
      </c>
      <c r="L68" s="137">
        <v>0</v>
      </c>
      <c r="M68" s="143"/>
      <c r="N68" s="144"/>
      <c r="O68" s="137">
        <v>0</v>
      </c>
      <c r="P68" s="145"/>
    </row>
    <row r="69" spans="1:19" s="10" customFormat="1" ht="75" customHeight="1" thickBot="1">
      <c r="A69" s="141"/>
      <c r="B69" s="142"/>
      <c r="C69" s="44" t="s">
        <v>111</v>
      </c>
      <c r="D69" s="43" t="s">
        <v>284</v>
      </c>
      <c r="E69" s="37" t="s">
        <v>117</v>
      </c>
      <c r="F69" s="71" t="s">
        <v>234</v>
      </c>
      <c r="G69" s="13"/>
      <c r="H69" s="60">
        <v>0</v>
      </c>
      <c r="I69" s="60">
        <v>33.9</v>
      </c>
      <c r="J69" s="60">
        <v>33.9</v>
      </c>
      <c r="K69" s="72">
        <v>0</v>
      </c>
      <c r="L69" s="137">
        <v>0</v>
      </c>
      <c r="M69" s="143"/>
      <c r="N69" s="144"/>
      <c r="O69" s="137">
        <v>0</v>
      </c>
      <c r="P69" s="145"/>
    </row>
    <row r="70" spans="1:19" s="10" customFormat="1" ht="87.75" customHeight="1" thickBot="1">
      <c r="A70" s="181"/>
      <c r="B70" s="182"/>
      <c r="C70" s="49" t="s">
        <v>119</v>
      </c>
      <c r="D70" s="55" t="s">
        <v>120</v>
      </c>
      <c r="E70" s="49" t="s">
        <v>119</v>
      </c>
      <c r="F70" s="71"/>
      <c r="G70" s="13"/>
      <c r="H70" s="80">
        <f>H71+H72+H73+H74</f>
        <v>36580</v>
      </c>
      <c r="I70" s="80">
        <f t="shared" ref="I70:K70" si="5">I71+I72+I73+I74</f>
        <v>21373.300000000003</v>
      </c>
      <c r="J70" s="80">
        <f t="shared" si="5"/>
        <v>31215</v>
      </c>
      <c r="K70" s="80">
        <f t="shared" si="5"/>
        <v>31100</v>
      </c>
      <c r="L70" s="155">
        <f>L71+L72+L73+L74</f>
        <v>32120</v>
      </c>
      <c r="M70" s="156"/>
      <c r="N70" s="157"/>
      <c r="O70" s="155">
        <f>O71+O72+O73+O74</f>
        <v>32230</v>
      </c>
      <c r="P70" s="185"/>
    </row>
    <row r="71" spans="1:19" s="10" customFormat="1" ht="187.5" customHeight="1" thickBot="1">
      <c r="A71" s="141"/>
      <c r="B71" s="142"/>
      <c r="C71" s="44" t="s">
        <v>121</v>
      </c>
      <c r="D71" s="43" t="s">
        <v>129</v>
      </c>
      <c r="E71" s="46" t="s">
        <v>50</v>
      </c>
      <c r="F71" s="46" t="s">
        <v>43</v>
      </c>
      <c r="G71" s="13"/>
      <c r="H71" s="60">
        <v>28474</v>
      </c>
      <c r="I71" s="60">
        <v>13809.9</v>
      </c>
      <c r="J71" s="60">
        <v>23600</v>
      </c>
      <c r="K71" s="61">
        <v>25000</v>
      </c>
      <c r="L71" s="137">
        <v>25000</v>
      </c>
      <c r="M71" s="139"/>
      <c r="N71" s="140"/>
      <c r="O71" s="137">
        <v>25000</v>
      </c>
      <c r="P71" s="138"/>
    </row>
    <row r="72" spans="1:19" s="10" customFormat="1" ht="90.75" customHeight="1" thickBot="1">
      <c r="A72" s="141"/>
      <c r="B72" s="142"/>
      <c r="C72" s="44" t="s">
        <v>121</v>
      </c>
      <c r="D72" s="43" t="s">
        <v>128</v>
      </c>
      <c r="E72" s="41" t="s">
        <v>51</v>
      </c>
      <c r="F72" s="46" t="s">
        <v>43</v>
      </c>
      <c r="G72" s="13"/>
      <c r="H72" s="60">
        <v>1500</v>
      </c>
      <c r="I72" s="60">
        <v>4113.8</v>
      </c>
      <c r="J72" s="60">
        <v>4115</v>
      </c>
      <c r="K72" s="61">
        <v>2000</v>
      </c>
      <c r="L72" s="137">
        <v>2500</v>
      </c>
      <c r="M72" s="139"/>
      <c r="N72" s="140"/>
      <c r="O72" s="137">
        <v>2600</v>
      </c>
      <c r="P72" s="138"/>
    </row>
    <row r="73" spans="1:19" s="10" customFormat="1" ht="99" customHeight="1" thickBot="1">
      <c r="A73" s="141"/>
      <c r="B73" s="142"/>
      <c r="C73" s="44" t="s">
        <v>121</v>
      </c>
      <c r="D73" s="43" t="s">
        <v>127</v>
      </c>
      <c r="E73" s="40" t="s">
        <v>52</v>
      </c>
      <c r="F73" s="41" t="s">
        <v>43</v>
      </c>
      <c r="G73" s="13"/>
      <c r="H73" s="60">
        <v>6526</v>
      </c>
      <c r="I73" s="60">
        <v>3056.7</v>
      </c>
      <c r="J73" s="96">
        <v>3100</v>
      </c>
      <c r="K73" s="61">
        <v>4000</v>
      </c>
      <c r="L73" s="137">
        <v>4500</v>
      </c>
      <c r="M73" s="139"/>
      <c r="N73" s="140"/>
      <c r="O73" s="137">
        <v>4500</v>
      </c>
      <c r="P73" s="138"/>
    </row>
    <row r="74" spans="1:19" s="10" customFormat="1" ht="159" customHeight="1" thickBot="1">
      <c r="A74" s="141"/>
      <c r="B74" s="142"/>
      <c r="C74" s="44" t="s">
        <v>121</v>
      </c>
      <c r="D74" s="43" t="s">
        <v>126</v>
      </c>
      <c r="E74" s="46" t="s">
        <v>53</v>
      </c>
      <c r="F74" s="46" t="s">
        <v>43</v>
      </c>
      <c r="G74" s="28"/>
      <c r="H74" s="60">
        <v>80</v>
      </c>
      <c r="I74" s="60">
        <v>392.9</v>
      </c>
      <c r="J74" s="60">
        <v>400</v>
      </c>
      <c r="K74" s="61">
        <v>100</v>
      </c>
      <c r="L74" s="137">
        <v>120</v>
      </c>
      <c r="M74" s="139"/>
      <c r="N74" s="140"/>
      <c r="O74" s="137">
        <v>130</v>
      </c>
      <c r="P74" s="138"/>
    </row>
    <row r="75" spans="1:19" s="10" customFormat="1" ht="49.5" customHeight="1" thickBot="1">
      <c r="A75" s="181"/>
      <c r="B75" s="182"/>
      <c r="C75" s="49" t="s">
        <v>125</v>
      </c>
      <c r="D75" s="84" t="s">
        <v>123</v>
      </c>
      <c r="E75" s="68" t="s">
        <v>125</v>
      </c>
      <c r="F75" s="41"/>
      <c r="G75" s="28"/>
      <c r="H75" s="117">
        <f>H76+H77+H78+H79+H80+H82+H83+H84+H85+H86+H87+H88+H89+H90+H91+H92+H93+H94+H95+H100</f>
        <v>3589.5</v>
      </c>
      <c r="I75" s="117">
        <f>I76+I77+I78+I79+I80+I81+I82+I83+I84+I85+I86+I87+I88+I89+I90+I91+I92+I93+I94+I95+I96+I97+I98+I99+I100</f>
        <v>5245.8</v>
      </c>
      <c r="J75" s="117">
        <f>J76+J77+J78+J79+J80+J81+J82+J83+J84+J85+J86+J87+J88+J89+J90+J91+J92+J93+J94+J95+J96+J97+J98+J99+J100</f>
        <v>6624.7000000000007</v>
      </c>
      <c r="K75" s="117">
        <f>K76+K77+K78+K79+K80+K81+K82+K83+K84+K85+K86+K87+K88+K89+K90+K91+K92+K93+K94+K95+K96+K97+K98+K99+K100</f>
        <v>4815.3</v>
      </c>
      <c r="L75" s="155">
        <f>L76+L77+L78+L79+L80+L81+L82+L83+L84+L85+L86+L87+L88+L89+L90+L91+L92+L93+L94+L95+L96+L97+L98+L99+L100</f>
        <v>4817.3999999999996</v>
      </c>
      <c r="M75" s="191"/>
      <c r="N75" s="192"/>
      <c r="O75" s="155">
        <f>O76+O77+O78+O79+O80+O81+O82+O83+O84+O85+O86+O87+O88+O89+O90+O91+O92+O93+O94+O95+O96+O97+O98+O99+O100</f>
        <v>4873.3999999999996</v>
      </c>
      <c r="P75" s="193"/>
    </row>
    <row r="76" spans="1:19" s="10" customFormat="1" ht="123.75" customHeight="1" thickBot="1">
      <c r="A76" s="141"/>
      <c r="B76" s="142"/>
      <c r="C76" s="44" t="s">
        <v>124</v>
      </c>
      <c r="D76" s="43" t="s">
        <v>130</v>
      </c>
      <c r="E76" s="37" t="s">
        <v>34</v>
      </c>
      <c r="F76" s="14" t="s">
        <v>302</v>
      </c>
      <c r="G76" s="28"/>
      <c r="H76" s="60">
        <v>126</v>
      </c>
      <c r="I76" s="60">
        <v>133.6</v>
      </c>
      <c r="J76" s="60">
        <v>135</v>
      </c>
      <c r="K76" s="61">
        <v>138</v>
      </c>
      <c r="L76" s="137">
        <v>138</v>
      </c>
      <c r="M76" s="139"/>
      <c r="N76" s="140"/>
      <c r="O76" s="137">
        <v>138</v>
      </c>
      <c r="P76" s="138"/>
    </row>
    <row r="77" spans="1:19" s="10" customFormat="1" ht="96.75" customHeight="1" thickBot="1">
      <c r="A77" s="141"/>
      <c r="B77" s="142"/>
      <c r="C77" s="44" t="s">
        <v>124</v>
      </c>
      <c r="D77" s="43" t="s">
        <v>131</v>
      </c>
      <c r="E77" s="41" t="s">
        <v>35</v>
      </c>
      <c r="F77" s="14" t="s">
        <v>302</v>
      </c>
      <c r="G77" s="28"/>
      <c r="H77" s="60">
        <v>70</v>
      </c>
      <c r="I77" s="60">
        <v>21.2</v>
      </c>
      <c r="J77" s="60">
        <v>35</v>
      </c>
      <c r="K77" s="61">
        <v>36</v>
      </c>
      <c r="L77" s="137">
        <v>39</v>
      </c>
      <c r="M77" s="139"/>
      <c r="N77" s="140"/>
      <c r="O77" s="137">
        <v>43</v>
      </c>
      <c r="P77" s="138"/>
      <c r="S77" s="80" t="e">
        <f>S78+S79+#REF!+S80+S82+S83+S84+S85+S86+S87+S88+S89+S90+#REF!+S91+S92+S93+S95+#REF!+S100+S101+S102</f>
        <v>#REF!</v>
      </c>
    </row>
    <row r="78" spans="1:19" s="10" customFormat="1" ht="121.5" customHeight="1" thickBot="1">
      <c r="A78" s="141"/>
      <c r="B78" s="142"/>
      <c r="C78" s="44" t="s">
        <v>124</v>
      </c>
      <c r="D78" s="43" t="s">
        <v>132</v>
      </c>
      <c r="E78" s="40" t="s">
        <v>36</v>
      </c>
      <c r="F78" s="14" t="s">
        <v>302</v>
      </c>
      <c r="G78" s="28"/>
      <c r="H78" s="60">
        <v>174</v>
      </c>
      <c r="I78" s="60">
        <v>0.8</v>
      </c>
      <c r="J78" s="60">
        <v>200</v>
      </c>
      <c r="K78" s="61">
        <v>200</v>
      </c>
      <c r="L78" s="137">
        <v>200</v>
      </c>
      <c r="M78" s="139"/>
      <c r="N78" s="140"/>
      <c r="O78" s="137">
        <v>200</v>
      </c>
      <c r="P78" s="138"/>
    </row>
    <row r="79" spans="1:19" s="10" customFormat="1" ht="113.25" customHeight="1" thickBot="1">
      <c r="A79" s="141"/>
      <c r="B79" s="142"/>
      <c r="C79" s="44" t="s">
        <v>124</v>
      </c>
      <c r="D79" s="43" t="s">
        <v>134</v>
      </c>
      <c r="E79" s="73" t="s">
        <v>133</v>
      </c>
      <c r="F79" s="73" t="s">
        <v>303</v>
      </c>
      <c r="G79" s="28"/>
      <c r="H79" s="60">
        <v>0</v>
      </c>
      <c r="I79" s="60">
        <v>518.70000000000005</v>
      </c>
      <c r="J79" s="60">
        <v>750</v>
      </c>
      <c r="K79" s="61">
        <v>750</v>
      </c>
      <c r="L79" s="137">
        <v>750</v>
      </c>
      <c r="M79" s="139"/>
      <c r="N79" s="140"/>
      <c r="O79" s="137">
        <v>750</v>
      </c>
      <c r="P79" s="138"/>
    </row>
    <row r="80" spans="1:19" s="10" customFormat="1" ht="119.25" customHeight="1" thickBot="1">
      <c r="A80" s="141"/>
      <c r="B80" s="142"/>
      <c r="C80" s="44" t="s">
        <v>124</v>
      </c>
      <c r="D80" s="43" t="s">
        <v>239</v>
      </c>
      <c r="E80" s="73" t="s">
        <v>273</v>
      </c>
      <c r="F80" s="41" t="s">
        <v>304</v>
      </c>
      <c r="G80" s="47"/>
      <c r="H80" s="60">
        <v>85</v>
      </c>
      <c r="I80" s="60">
        <v>65</v>
      </c>
      <c r="J80" s="96">
        <v>65</v>
      </c>
      <c r="K80" s="61">
        <v>0</v>
      </c>
      <c r="L80" s="137">
        <v>0</v>
      </c>
      <c r="M80" s="139"/>
      <c r="N80" s="140"/>
      <c r="O80" s="137">
        <v>0</v>
      </c>
      <c r="P80" s="138"/>
    </row>
    <row r="81" spans="1:16" s="10" customFormat="1" ht="119.25" customHeight="1" thickBot="1">
      <c r="A81" s="141"/>
      <c r="B81" s="142"/>
      <c r="C81" s="44" t="s">
        <v>124</v>
      </c>
      <c r="D81" s="43" t="s">
        <v>135</v>
      </c>
      <c r="E81" s="67" t="s">
        <v>136</v>
      </c>
      <c r="F81" s="46" t="s">
        <v>137</v>
      </c>
      <c r="G81" s="47"/>
      <c r="H81" s="60">
        <v>0</v>
      </c>
      <c r="I81" s="60">
        <v>2</v>
      </c>
      <c r="J81" s="96">
        <v>2</v>
      </c>
      <c r="K81" s="61">
        <v>0</v>
      </c>
      <c r="L81" s="137">
        <v>0</v>
      </c>
      <c r="M81" s="143"/>
      <c r="N81" s="144"/>
      <c r="O81" s="137">
        <v>0</v>
      </c>
      <c r="P81" s="145"/>
    </row>
    <row r="82" spans="1:16" s="10" customFormat="1" ht="84.75" customHeight="1" thickBot="1">
      <c r="A82" s="141"/>
      <c r="B82" s="142"/>
      <c r="C82" s="44" t="s">
        <v>124</v>
      </c>
      <c r="D82" s="43" t="s">
        <v>279</v>
      </c>
      <c r="E82" s="67" t="s">
        <v>136</v>
      </c>
      <c r="F82" s="41" t="s">
        <v>305</v>
      </c>
      <c r="G82" s="47"/>
      <c r="H82" s="60">
        <v>0</v>
      </c>
      <c r="I82" s="60">
        <v>190</v>
      </c>
      <c r="J82" s="60">
        <v>190</v>
      </c>
      <c r="K82" s="61">
        <v>0</v>
      </c>
      <c r="L82" s="137">
        <v>0</v>
      </c>
      <c r="M82" s="139"/>
      <c r="N82" s="140"/>
      <c r="O82" s="137">
        <v>0</v>
      </c>
      <c r="P82" s="138"/>
    </row>
    <row r="83" spans="1:16" s="10" customFormat="1" ht="84.75" customHeight="1" thickBot="1">
      <c r="A83" s="141"/>
      <c r="B83" s="142"/>
      <c r="C83" s="44" t="s">
        <v>124</v>
      </c>
      <c r="D83" s="43" t="s">
        <v>138</v>
      </c>
      <c r="E83" s="67" t="s">
        <v>139</v>
      </c>
      <c r="F83" s="46" t="s">
        <v>137</v>
      </c>
      <c r="G83" s="47"/>
      <c r="H83" s="60">
        <v>0</v>
      </c>
      <c r="I83" s="60">
        <v>106.7</v>
      </c>
      <c r="J83" s="60">
        <v>106.7</v>
      </c>
      <c r="K83" s="61">
        <v>0</v>
      </c>
      <c r="L83" s="137">
        <v>0</v>
      </c>
      <c r="M83" s="143"/>
      <c r="N83" s="144"/>
      <c r="O83" s="137">
        <v>0</v>
      </c>
      <c r="P83" s="145"/>
    </row>
    <row r="84" spans="1:16" s="10" customFormat="1" ht="104.25" customHeight="1" thickBot="1">
      <c r="A84" s="141"/>
      <c r="B84" s="142"/>
      <c r="C84" s="44" t="s">
        <v>124</v>
      </c>
      <c r="D84" s="43" t="s">
        <v>235</v>
      </c>
      <c r="E84" s="67" t="s">
        <v>144</v>
      </c>
      <c r="F84" s="41" t="s">
        <v>304</v>
      </c>
      <c r="G84" s="47"/>
      <c r="H84" s="60">
        <v>0</v>
      </c>
      <c r="I84" s="60">
        <v>20</v>
      </c>
      <c r="J84" s="60">
        <v>20</v>
      </c>
      <c r="K84" s="61">
        <v>0</v>
      </c>
      <c r="L84" s="137">
        <v>0</v>
      </c>
      <c r="M84" s="139"/>
      <c r="N84" s="140"/>
      <c r="O84" s="137">
        <v>0</v>
      </c>
      <c r="P84" s="138"/>
    </row>
    <row r="85" spans="1:16" s="10" customFormat="1" ht="84.75" customHeight="1" thickBot="1">
      <c r="A85" s="141"/>
      <c r="B85" s="142"/>
      <c r="C85" s="44" t="s">
        <v>124</v>
      </c>
      <c r="D85" s="43" t="s">
        <v>236</v>
      </c>
      <c r="E85" s="67" t="s">
        <v>144</v>
      </c>
      <c r="F85" s="73" t="s">
        <v>303</v>
      </c>
      <c r="G85" s="47"/>
      <c r="H85" s="60">
        <v>0</v>
      </c>
      <c r="I85" s="60">
        <v>15.4</v>
      </c>
      <c r="J85" s="60">
        <v>15.4</v>
      </c>
      <c r="K85" s="61">
        <v>15</v>
      </c>
      <c r="L85" s="137">
        <v>15</v>
      </c>
      <c r="M85" s="139"/>
      <c r="N85" s="140"/>
      <c r="O85" s="137">
        <v>15</v>
      </c>
      <c r="P85" s="138"/>
    </row>
    <row r="86" spans="1:16" s="10" customFormat="1" ht="84.75" customHeight="1" thickBot="1">
      <c r="A86" s="141"/>
      <c r="B86" s="142"/>
      <c r="C86" s="44" t="s">
        <v>124</v>
      </c>
      <c r="D86" s="43" t="s">
        <v>140</v>
      </c>
      <c r="E86" s="118" t="s">
        <v>142</v>
      </c>
      <c r="F86" s="41" t="s">
        <v>141</v>
      </c>
      <c r="G86" s="47"/>
      <c r="H86" s="60">
        <v>10</v>
      </c>
      <c r="I86" s="60">
        <v>1.5</v>
      </c>
      <c r="J86" s="60">
        <v>1.5</v>
      </c>
      <c r="K86" s="61">
        <v>0</v>
      </c>
      <c r="L86" s="137">
        <v>0</v>
      </c>
      <c r="M86" s="143"/>
      <c r="N86" s="144"/>
      <c r="O86" s="137">
        <v>0</v>
      </c>
      <c r="P86" s="145"/>
    </row>
    <row r="87" spans="1:16" s="10" customFormat="1" ht="84.75" customHeight="1" thickBot="1">
      <c r="A87" s="141"/>
      <c r="B87" s="142"/>
      <c r="C87" s="42" t="s">
        <v>124</v>
      </c>
      <c r="D87" s="45" t="s">
        <v>143</v>
      </c>
      <c r="E87" s="73" t="s">
        <v>144</v>
      </c>
      <c r="F87" s="41" t="s">
        <v>147</v>
      </c>
      <c r="G87" s="47"/>
      <c r="H87" s="116">
        <v>334</v>
      </c>
      <c r="I87" s="116">
        <v>230.9</v>
      </c>
      <c r="J87" s="116">
        <v>290</v>
      </c>
      <c r="K87" s="94">
        <v>313</v>
      </c>
      <c r="L87" s="137">
        <v>312</v>
      </c>
      <c r="M87" s="143"/>
      <c r="N87" s="144"/>
      <c r="O87" s="137">
        <v>305</v>
      </c>
      <c r="P87" s="145"/>
    </row>
    <row r="88" spans="1:16" s="10" customFormat="1" ht="102.75" customHeight="1" thickBot="1">
      <c r="A88" s="141"/>
      <c r="B88" s="142"/>
      <c r="C88" s="42" t="s">
        <v>124</v>
      </c>
      <c r="D88" s="45" t="s">
        <v>145</v>
      </c>
      <c r="E88" s="41" t="s">
        <v>146</v>
      </c>
      <c r="F88" s="41" t="s">
        <v>304</v>
      </c>
      <c r="G88" s="47"/>
      <c r="H88" s="60">
        <v>700</v>
      </c>
      <c r="I88" s="60">
        <v>457.6</v>
      </c>
      <c r="J88" s="60">
        <v>460</v>
      </c>
      <c r="K88" s="61">
        <v>420</v>
      </c>
      <c r="L88" s="137">
        <v>410</v>
      </c>
      <c r="M88" s="143"/>
      <c r="N88" s="144"/>
      <c r="O88" s="137">
        <v>450</v>
      </c>
      <c r="P88" s="145"/>
    </row>
    <row r="89" spans="1:16" s="10" customFormat="1" ht="104.25" customHeight="1" thickBot="1">
      <c r="A89" s="141"/>
      <c r="B89" s="142"/>
      <c r="C89" s="42" t="s">
        <v>124</v>
      </c>
      <c r="D89" s="45" t="s">
        <v>237</v>
      </c>
      <c r="E89" s="41" t="s">
        <v>146</v>
      </c>
      <c r="F89" s="41" t="s">
        <v>306</v>
      </c>
      <c r="G89" s="47"/>
      <c r="H89" s="60">
        <v>0</v>
      </c>
      <c r="I89" s="60">
        <v>53</v>
      </c>
      <c r="J89" s="60">
        <v>53</v>
      </c>
      <c r="K89" s="61">
        <v>0</v>
      </c>
      <c r="L89" s="137">
        <v>0</v>
      </c>
      <c r="M89" s="143"/>
      <c r="N89" s="144"/>
      <c r="O89" s="137">
        <v>0</v>
      </c>
      <c r="P89" s="145"/>
    </row>
    <row r="90" spans="1:16" s="10" customFormat="1" ht="84.75" customHeight="1" thickBot="1">
      <c r="A90" s="141"/>
      <c r="B90" s="142"/>
      <c r="C90" s="42" t="s">
        <v>124</v>
      </c>
      <c r="D90" s="45" t="s">
        <v>238</v>
      </c>
      <c r="E90" s="41" t="s">
        <v>146</v>
      </c>
      <c r="F90" s="73" t="s">
        <v>303</v>
      </c>
      <c r="G90" s="47"/>
      <c r="H90" s="60">
        <v>0</v>
      </c>
      <c r="I90" s="60">
        <v>57.5</v>
      </c>
      <c r="J90" s="60">
        <v>58</v>
      </c>
      <c r="K90" s="61">
        <v>35</v>
      </c>
      <c r="L90" s="137">
        <v>35</v>
      </c>
      <c r="M90" s="143"/>
      <c r="N90" s="144"/>
      <c r="O90" s="137">
        <v>35</v>
      </c>
      <c r="P90" s="145"/>
    </row>
    <row r="91" spans="1:16" s="10" customFormat="1" ht="131.25" customHeight="1" thickBot="1">
      <c r="A91" s="141"/>
      <c r="B91" s="142"/>
      <c r="C91" s="42" t="s">
        <v>124</v>
      </c>
      <c r="D91" s="45" t="s">
        <v>148</v>
      </c>
      <c r="E91" s="67" t="s">
        <v>149</v>
      </c>
      <c r="F91" s="73" t="s">
        <v>303</v>
      </c>
      <c r="G91" s="47"/>
      <c r="H91" s="60">
        <v>0</v>
      </c>
      <c r="I91" s="60">
        <v>38</v>
      </c>
      <c r="J91" s="60">
        <v>95</v>
      </c>
      <c r="K91" s="61">
        <v>95</v>
      </c>
      <c r="L91" s="187">
        <v>95</v>
      </c>
      <c r="M91" s="188"/>
      <c r="N91" s="189"/>
      <c r="O91" s="137">
        <v>95</v>
      </c>
      <c r="P91" s="190"/>
    </row>
    <row r="92" spans="1:16" s="10" customFormat="1" ht="106.5" customHeight="1" thickBot="1">
      <c r="A92" s="141"/>
      <c r="B92" s="142"/>
      <c r="C92" s="42" t="s">
        <v>124</v>
      </c>
      <c r="D92" s="45" t="s">
        <v>150</v>
      </c>
      <c r="E92" s="74" t="s">
        <v>151</v>
      </c>
      <c r="F92" s="75" t="s">
        <v>152</v>
      </c>
      <c r="G92" s="47"/>
      <c r="H92" s="60">
        <v>100</v>
      </c>
      <c r="I92" s="60">
        <v>94</v>
      </c>
      <c r="J92" s="60">
        <v>100</v>
      </c>
      <c r="K92" s="61">
        <v>50</v>
      </c>
      <c r="L92" s="187">
        <v>50</v>
      </c>
      <c r="M92" s="188"/>
      <c r="N92" s="189"/>
      <c r="O92" s="137">
        <v>50</v>
      </c>
      <c r="P92" s="190"/>
    </row>
    <row r="93" spans="1:16" s="10" customFormat="1" ht="134.25" customHeight="1" thickBot="1">
      <c r="A93" s="141"/>
      <c r="B93" s="142"/>
      <c r="C93" s="44" t="s">
        <v>124</v>
      </c>
      <c r="D93" s="43" t="s">
        <v>153</v>
      </c>
      <c r="E93" s="46" t="s">
        <v>154</v>
      </c>
      <c r="F93" s="77" t="s">
        <v>307</v>
      </c>
      <c r="G93" s="47"/>
      <c r="H93" s="60">
        <v>5</v>
      </c>
      <c r="I93" s="60">
        <v>0</v>
      </c>
      <c r="J93" s="60">
        <v>0</v>
      </c>
      <c r="K93" s="61">
        <v>5</v>
      </c>
      <c r="L93" s="137">
        <v>5</v>
      </c>
      <c r="M93" s="139"/>
      <c r="N93" s="140"/>
      <c r="O93" s="137">
        <v>5</v>
      </c>
      <c r="P93" s="138"/>
    </row>
    <row r="94" spans="1:16" s="10" customFormat="1" ht="129.75" customHeight="1" thickBot="1">
      <c r="A94" s="141"/>
      <c r="B94" s="142"/>
      <c r="C94" s="44" t="s">
        <v>124</v>
      </c>
      <c r="D94" s="43" t="s">
        <v>274</v>
      </c>
      <c r="E94" s="46" t="s">
        <v>154</v>
      </c>
      <c r="F94" s="77" t="s">
        <v>93</v>
      </c>
      <c r="G94" s="47"/>
      <c r="H94" s="60">
        <v>247.5</v>
      </c>
      <c r="I94" s="60">
        <v>714.7</v>
      </c>
      <c r="J94" s="60">
        <v>714.7</v>
      </c>
      <c r="K94" s="61">
        <v>0</v>
      </c>
      <c r="L94" s="137">
        <v>0</v>
      </c>
      <c r="M94" s="143"/>
      <c r="N94" s="144"/>
      <c r="O94" s="137">
        <v>0</v>
      </c>
      <c r="P94" s="145"/>
    </row>
    <row r="95" spans="1:16" s="10" customFormat="1" ht="125.25" customHeight="1" thickBot="1">
      <c r="A95" s="141"/>
      <c r="B95" s="142"/>
      <c r="C95" s="44" t="s">
        <v>124</v>
      </c>
      <c r="D95" s="43" t="s">
        <v>155</v>
      </c>
      <c r="E95" s="41" t="s">
        <v>156</v>
      </c>
      <c r="F95" s="73" t="s">
        <v>303</v>
      </c>
      <c r="G95" s="47"/>
      <c r="H95" s="60">
        <v>250</v>
      </c>
      <c r="I95" s="60">
        <v>290.39999999999998</v>
      </c>
      <c r="J95" s="60">
        <v>450</v>
      </c>
      <c r="K95" s="61">
        <v>450</v>
      </c>
      <c r="L95" s="137">
        <v>450</v>
      </c>
      <c r="M95" s="143"/>
      <c r="N95" s="144"/>
      <c r="O95" s="137">
        <v>450</v>
      </c>
      <c r="P95" s="145"/>
    </row>
    <row r="96" spans="1:16" s="10" customFormat="1" ht="117.75" customHeight="1" thickBot="1">
      <c r="A96" s="141"/>
      <c r="B96" s="159"/>
      <c r="C96" s="44" t="s">
        <v>124</v>
      </c>
      <c r="D96" s="43" t="s">
        <v>280</v>
      </c>
      <c r="E96" s="41" t="s">
        <v>156</v>
      </c>
      <c r="F96" s="41" t="s">
        <v>147</v>
      </c>
      <c r="G96" s="47"/>
      <c r="H96" s="60">
        <v>0</v>
      </c>
      <c r="I96" s="60">
        <v>4.9000000000000004</v>
      </c>
      <c r="J96" s="60">
        <v>9.9</v>
      </c>
      <c r="K96" s="72">
        <v>3.3</v>
      </c>
      <c r="L96" s="137">
        <v>4.4000000000000004</v>
      </c>
      <c r="M96" s="143"/>
      <c r="N96" s="144"/>
      <c r="O96" s="137">
        <v>5.9</v>
      </c>
      <c r="P96" s="145"/>
    </row>
    <row r="97" spans="1:16" s="10" customFormat="1" ht="115.5" customHeight="1" thickBot="1">
      <c r="A97" s="141"/>
      <c r="B97" s="159"/>
      <c r="C97" s="44" t="s">
        <v>124</v>
      </c>
      <c r="D97" s="43" t="s">
        <v>285</v>
      </c>
      <c r="E97" s="41" t="s">
        <v>156</v>
      </c>
      <c r="F97" s="134" t="s">
        <v>311</v>
      </c>
      <c r="G97" s="47"/>
      <c r="H97" s="60">
        <v>0</v>
      </c>
      <c r="I97" s="60">
        <v>1</v>
      </c>
      <c r="J97" s="60">
        <v>1</v>
      </c>
      <c r="K97" s="72">
        <v>0</v>
      </c>
      <c r="L97" s="137">
        <v>0</v>
      </c>
      <c r="M97" s="143"/>
      <c r="N97" s="144"/>
      <c r="O97" s="137">
        <v>0</v>
      </c>
      <c r="P97" s="145"/>
    </row>
    <row r="98" spans="1:16" s="10" customFormat="1" ht="117.75" customHeight="1" thickBot="1">
      <c r="A98" s="141"/>
      <c r="B98" s="159"/>
      <c r="C98" s="44" t="s">
        <v>124</v>
      </c>
      <c r="D98" s="43" t="s">
        <v>286</v>
      </c>
      <c r="E98" s="41" t="s">
        <v>156</v>
      </c>
      <c r="F98" s="135" t="s">
        <v>308</v>
      </c>
      <c r="G98" s="47"/>
      <c r="H98" s="60">
        <v>0</v>
      </c>
      <c r="I98" s="60">
        <v>237</v>
      </c>
      <c r="J98" s="60">
        <v>237</v>
      </c>
      <c r="K98" s="72">
        <v>0</v>
      </c>
      <c r="L98" s="137">
        <v>0</v>
      </c>
      <c r="M98" s="143"/>
      <c r="N98" s="144"/>
      <c r="O98" s="137">
        <v>0</v>
      </c>
      <c r="P98" s="145"/>
    </row>
    <row r="99" spans="1:16" s="10" customFormat="1" ht="117.75" customHeight="1" thickBot="1">
      <c r="A99" s="141"/>
      <c r="B99" s="159"/>
      <c r="C99" s="44" t="s">
        <v>124</v>
      </c>
      <c r="D99" s="43" t="s">
        <v>287</v>
      </c>
      <c r="E99" s="41" t="s">
        <v>156</v>
      </c>
      <c r="F99" s="37" t="s">
        <v>309</v>
      </c>
      <c r="G99" s="47"/>
      <c r="H99" s="60">
        <v>0</v>
      </c>
      <c r="I99" s="60">
        <v>14.1</v>
      </c>
      <c r="J99" s="60">
        <v>14.1</v>
      </c>
      <c r="K99" s="72">
        <v>0</v>
      </c>
      <c r="L99" s="137">
        <v>0</v>
      </c>
      <c r="M99" s="143"/>
      <c r="N99" s="144"/>
      <c r="O99" s="137">
        <v>0</v>
      </c>
      <c r="P99" s="145"/>
    </row>
    <row r="100" spans="1:16" s="10" customFormat="1" ht="90" customHeight="1" thickBot="1">
      <c r="A100" s="141"/>
      <c r="B100" s="142"/>
      <c r="C100" s="68" t="s">
        <v>124</v>
      </c>
      <c r="D100" s="55" t="s">
        <v>244</v>
      </c>
      <c r="E100" s="108" t="s">
        <v>161</v>
      </c>
      <c r="F100" s="109"/>
      <c r="G100" s="110"/>
      <c r="H100" s="66">
        <f>H101+H102+H105+H106+H107+H108+H109+H110+H111+H112+H113+H114+H115+H116</f>
        <v>1488</v>
      </c>
      <c r="I100" s="66">
        <f>I101+I102+I103+I104+I105+I106+I107+I108+I109+I110+I111+I112+I113+I114+I115+I116</f>
        <v>1977.8</v>
      </c>
      <c r="J100" s="66">
        <f>J101+J102+J103+J104+J105+J106+J107+J108+J109+J110+J111+J112+J113+J114+J115+J116</f>
        <v>2621.4</v>
      </c>
      <c r="K100" s="66">
        <f>K101+K102+K103+K104+K105+K106+K107+K108+K109+K110+K111+K112+K113+K114+K115+K116</f>
        <v>2305</v>
      </c>
      <c r="L100" s="172">
        <f>L101+L102+L103+L104+L105+L106+L107+L108+L109+L110+L111+L112+L113+L114+L115+L116</f>
        <v>2314</v>
      </c>
      <c r="M100" s="173"/>
      <c r="N100" s="174"/>
      <c r="O100" s="172">
        <f>O101+O102+O103+O104+O105+O106+O107+O108+O109+O110+O111+O112+O113+O114+O115+O116</f>
        <v>2331.5</v>
      </c>
      <c r="P100" s="186"/>
    </row>
    <row r="101" spans="1:16" s="10" customFormat="1" ht="107.25" customHeight="1" thickBot="1">
      <c r="A101" s="141"/>
      <c r="B101" s="142"/>
      <c r="C101" s="44" t="s">
        <v>124</v>
      </c>
      <c r="D101" s="45" t="s">
        <v>157</v>
      </c>
      <c r="E101" s="41" t="s">
        <v>160</v>
      </c>
      <c r="F101" s="62" t="s">
        <v>93</v>
      </c>
      <c r="G101" s="47"/>
      <c r="H101" s="60">
        <v>400</v>
      </c>
      <c r="I101" s="60">
        <v>102.8</v>
      </c>
      <c r="J101" s="60">
        <v>400</v>
      </c>
      <c r="K101" s="61">
        <v>400</v>
      </c>
      <c r="L101" s="137">
        <v>400</v>
      </c>
      <c r="M101" s="143"/>
      <c r="N101" s="144"/>
      <c r="O101" s="137">
        <v>400</v>
      </c>
      <c r="P101" s="145"/>
    </row>
    <row r="102" spans="1:16" s="10" customFormat="1" ht="105.75" customHeight="1" thickBot="1">
      <c r="A102" s="141"/>
      <c r="B102" s="142"/>
      <c r="C102" s="44" t="s">
        <v>124</v>
      </c>
      <c r="D102" s="45" t="s">
        <v>158</v>
      </c>
      <c r="E102" s="41" t="s">
        <v>159</v>
      </c>
      <c r="F102" s="62" t="s">
        <v>93</v>
      </c>
      <c r="G102" s="47"/>
      <c r="H102" s="60">
        <v>96</v>
      </c>
      <c r="I102" s="60">
        <v>96.6</v>
      </c>
      <c r="J102" s="60">
        <v>96.6</v>
      </c>
      <c r="K102" s="61">
        <v>102</v>
      </c>
      <c r="L102" s="137">
        <v>108</v>
      </c>
      <c r="M102" s="143"/>
      <c r="N102" s="144"/>
      <c r="O102" s="137">
        <v>123.5</v>
      </c>
      <c r="P102" s="145"/>
    </row>
    <row r="103" spans="1:16" s="10" customFormat="1" ht="105.75" customHeight="1" thickBot="1">
      <c r="A103" s="141"/>
      <c r="B103" s="159"/>
      <c r="C103" s="44" t="s">
        <v>124</v>
      </c>
      <c r="D103" s="45" t="s">
        <v>288</v>
      </c>
      <c r="E103" s="41" t="s">
        <v>159</v>
      </c>
      <c r="F103" s="127" t="s">
        <v>290</v>
      </c>
      <c r="G103" s="47"/>
      <c r="H103" s="60">
        <v>0</v>
      </c>
      <c r="I103" s="60">
        <v>2</v>
      </c>
      <c r="J103" s="60">
        <v>2</v>
      </c>
      <c r="K103" s="61">
        <v>0</v>
      </c>
      <c r="L103" s="137">
        <v>0</v>
      </c>
      <c r="M103" s="143"/>
      <c r="N103" s="144"/>
      <c r="O103" s="137">
        <v>0</v>
      </c>
      <c r="P103" s="145"/>
    </row>
    <row r="104" spans="1:16" s="10" customFormat="1" ht="114" customHeight="1" thickBot="1">
      <c r="A104" s="141"/>
      <c r="B104" s="159"/>
      <c r="C104" s="44" t="s">
        <v>124</v>
      </c>
      <c r="D104" s="45" t="s">
        <v>289</v>
      </c>
      <c r="E104" s="41" t="s">
        <v>159</v>
      </c>
      <c r="F104" s="128" t="s">
        <v>291</v>
      </c>
      <c r="G104" s="47"/>
      <c r="H104" s="60">
        <v>0</v>
      </c>
      <c r="I104" s="60">
        <v>6</v>
      </c>
      <c r="J104" s="60">
        <v>6</v>
      </c>
      <c r="K104" s="61">
        <v>0</v>
      </c>
      <c r="L104" s="137">
        <v>0</v>
      </c>
      <c r="M104" s="143"/>
      <c r="N104" s="144"/>
      <c r="O104" s="137">
        <v>0</v>
      </c>
      <c r="P104" s="145"/>
    </row>
    <row r="105" spans="1:16" s="10" customFormat="1" ht="89.25" customHeight="1" thickBot="1">
      <c r="A105" s="141"/>
      <c r="B105" s="142"/>
      <c r="C105" s="44" t="s">
        <v>124</v>
      </c>
      <c r="D105" s="43" t="s">
        <v>162</v>
      </c>
      <c r="E105" s="46" t="s">
        <v>161</v>
      </c>
      <c r="F105" s="41" t="s">
        <v>305</v>
      </c>
      <c r="G105" s="47"/>
      <c r="H105" s="60">
        <v>0</v>
      </c>
      <c r="I105" s="60">
        <v>0</v>
      </c>
      <c r="J105" s="60">
        <v>75</v>
      </c>
      <c r="K105" s="61">
        <v>0</v>
      </c>
      <c r="L105" s="137">
        <v>0</v>
      </c>
      <c r="M105" s="139"/>
      <c r="N105" s="140"/>
      <c r="O105" s="137">
        <v>0</v>
      </c>
      <c r="P105" s="145"/>
    </row>
    <row r="106" spans="1:16" s="10" customFormat="1" ht="74.25" customHeight="1" thickBot="1">
      <c r="A106" s="141"/>
      <c r="B106" s="142"/>
      <c r="C106" s="42" t="s">
        <v>124</v>
      </c>
      <c r="D106" s="45" t="s">
        <v>240</v>
      </c>
      <c r="E106" s="41" t="s">
        <v>161</v>
      </c>
      <c r="F106" s="76" t="s">
        <v>152</v>
      </c>
      <c r="G106" s="47"/>
      <c r="H106" s="116">
        <v>0</v>
      </c>
      <c r="I106" s="116">
        <v>4</v>
      </c>
      <c r="J106" s="116">
        <v>4</v>
      </c>
      <c r="K106" s="94">
        <v>0</v>
      </c>
      <c r="L106" s="137">
        <v>0</v>
      </c>
      <c r="M106" s="143"/>
      <c r="N106" s="144"/>
      <c r="O106" s="137">
        <v>0</v>
      </c>
      <c r="P106" s="145"/>
    </row>
    <row r="107" spans="1:16" s="10" customFormat="1" ht="72" customHeight="1" thickBot="1">
      <c r="A107" s="141"/>
      <c r="B107" s="142"/>
      <c r="C107" s="44" t="s">
        <v>124</v>
      </c>
      <c r="D107" s="43" t="s">
        <v>173</v>
      </c>
      <c r="E107" s="46" t="s">
        <v>161</v>
      </c>
      <c r="F107" s="63" t="s">
        <v>80</v>
      </c>
      <c r="G107" s="47"/>
      <c r="H107" s="60">
        <v>5</v>
      </c>
      <c r="I107" s="60">
        <v>55.5</v>
      </c>
      <c r="J107" s="60">
        <v>55.5</v>
      </c>
      <c r="K107" s="61">
        <v>5</v>
      </c>
      <c r="L107" s="137">
        <v>5</v>
      </c>
      <c r="M107" s="143"/>
      <c r="N107" s="144"/>
      <c r="O107" s="137">
        <v>5</v>
      </c>
      <c r="P107" s="145"/>
    </row>
    <row r="108" spans="1:16" s="10" customFormat="1" ht="75" customHeight="1" thickBot="1">
      <c r="A108" s="141"/>
      <c r="B108" s="142"/>
      <c r="C108" s="44" t="s">
        <v>124</v>
      </c>
      <c r="D108" s="43" t="s">
        <v>241</v>
      </c>
      <c r="E108" s="46" t="s">
        <v>161</v>
      </c>
      <c r="F108" s="46" t="s">
        <v>43</v>
      </c>
      <c r="G108" s="47"/>
      <c r="H108" s="60">
        <v>0</v>
      </c>
      <c r="I108" s="60">
        <v>25.5</v>
      </c>
      <c r="J108" s="60">
        <v>25.5</v>
      </c>
      <c r="K108" s="61">
        <v>0</v>
      </c>
      <c r="L108" s="137">
        <v>0</v>
      </c>
      <c r="M108" s="143"/>
      <c r="N108" s="144"/>
      <c r="O108" s="137">
        <v>0</v>
      </c>
      <c r="P108" s="145"/>
    </row>
    <row r="109" spans="1:16" s="10" customFormat="1" ht="84.75" customHeight="1" thickBot="1">
      <c r="A109" s="141"/>
      <c r="B109" s="142"/>
      <c r="C109" s="44" t="s">
        <v>124</v>
      </c>
      <c r="D109" s="43" t="s">
        <v>163</v>
      </c>
      <c r="E109" s="46" t="s">
        <v>161</v>
      </c>
      <c r="F109" s="134" t="s">
        <v>310</v>
      </c>
      <c r="G109" s="47"/>
      <c r="H109" s="60">
        <v>156</v>
      </c>
      <c r="I109" s="60">
        <v>51.7</v>
      </c>
      <c r="J109" s="60">
        <v>80</v>
      </c>
      <c r="K109" s="61">
        <v>120</v>
      </c>
      <c r="L109" s="137">
        <v>120</v>
      </c>
      <c r="M109" s="143"/>
      <c r="N109" s="144"/>
      <c r="O109" s="137">
        <v>120</v>
      </c>
      <c r="P109" s="145"/>
    </row>
    <row r="110" spans="1:16" s="10" customFormat="1" ht="84.75" customHeight="1" thickBot="1">
      <c r="A110" s="141"/>
      <c r="B110" s="142"/>
      <c r="C110" s="44" t="s">
        <v>124</v>
      </c>
      <c r="D110" s="43" t="s">
        <v>164</v>
      </c>
      <c r="E110" s="46" t="s">
        <v>161</v>
      </c>
      <c r="F110" s="135" t="s">
        <v>308</v>
      </c>
      <c r="G110" s="47"/>
      <c r="H110" s="60">
        <v>50</v>
      </c>
      <c r="I110" s="60">
        <v>238.8</v>
      </c>
      <c r="J110" s="60">
        <v>238.8</v>
      </c>
      <c r="K110" s="61">
        <v>50</v>
      </c>
      <c r="L110" s="137">
        <v>50</v>
      </c>
      <c r="M110" s="143"/>
      <c r="N110" s="144"/>
      <c r="O110" s="137">
        <v>50</v>
      </c>
      <c r="P110" s="145"/>
    </row>
    <row r="111" spans="1:16" s="10" customFormat="1" ht="84.75" customHeight="1" thickBot="1">
      <c r="A111" s="141"/>
      <c r="B111" s="142"/>
      <c r="C111" s="44" t="s">
        <v>124</v>
      </c>
      <c r="D111" s="43" t="s">
        <v>165</v>
      </c>
      <c r="E111" s="46" t="s">
        <v>161</v>
      </c>
      <c r="F111" s="76" t="s">
        <v>312</v>
      </c>
      <c r="G111" s="47"/>
      <c r="H111" s="60">
        <v>0</v>
      </c>
      <c r="I111" s="60">
        <v>3.5</v>
      </c>
      <c r="J111" s="60">
        <v>3.5</v>
      </c>
      <c r="K111" s="61">
        <v>0</v>
      </c>
      <c r="L111" s="137">
        <v>0</v>
      </c>
      <c r="M111" s="143"/>
      <c r="N111" s="144"/>
      <c r="O111" s="137">
        <v>0</v>
      </c>
      <c r="P111" s="145"/>
    </row>
    <row r="112" spans="1:16" s="10" customFormat="1" ht="84.75" customHeight="1" thickBot="1">
      <c r="A112" s="141"/>
      <c r="B112" s="142"/>
      <c r="C112" s="44" t="s">
        <v>124</v>
      </c>
      <c r="D112" s="43" t="s">
        <v>166</v>
      </c>
      <c r="E112" s="46" t="s">
        <v>161</v>
      </c>
      <c r="F112" s="76" t="s">
        <v>167</v>
      </c>
      <c r="G112" s="47"/>
      <c r="H112" s="60">
        <v>0</v>
      </c>
      <c r="I112" s="60">
        <v>24.5</v>
      </c>
      <c r="J112" s="60">
        <v>24.5</v>
      </c>
      <c r="K112" s="61">
        <v>20</v>
      </c>
      <c r="L112" s="137">
        <v>20</v>
      </c>
      <c r="M112" s="143"/>
      <c r="N112" s="144"/>
      <c r="O112" s="137">
        <v>20</v>
      </c>
      <c r="P112" s="145"/>
    </row>
    <row r="113" spans="1:16" s="10" customFormat="1" ht="105" customHeight="1" thickBot="1">
      <c r="A113" s="141"/>
      <c r="B113" s="142"/>
      <c r="C113" s="44" t="s">
        <v>124</v>
      </c>
      <c r="D113" s="43" t="s">
        <v>168</v>
      </c>
      <c r="E113" s="46" t="s">
        <v>161</v>
      </c>
      <c r="F113" s="41" t="s">
        <v>304</v>
      </c>
      <c r="G113" s="47"/>
      <c r="H113" s="60">
        <v>3</v>
      </c>
      <c r="I113" s="60">
        <v>2.5</v>
      </c>
      <c r="J113" s="60">
        <v>3</v>
      </c>
      <c r="K113" s="61">
        <v>5</v>
      </c>
      <c r="L113" s="137">
        <v>8</v>
      </c>
      <c r="M113" s="143"/>
      <c r="N113" s="144"/>
      <c r="O113" s="137">
        <v>10</v>
      </c>
      <c r="P113" s="145"/>
    </row>
    <row r="114" spans="1:16" s="10" customFormat="1" ht="156.75" customHeight="1" thickBot="1">
      <c r="A114" s="141"/>
      <c r="B114" s="142"/>
      <c r="C114" s="44" t="s">
        <v>124</v>
      </c>
      <c r="D114" s="43" t="s">
        <v>170</v>
      </c>
      <c r="E114" s="46" t="s">
        <v>161</v>
      </c>
      <c r="F114" s="76" t="s">
        <v>313</v>
      </c>
      <c r="G114" s="47"/>
      <c r="H114" s="60">
        <v>3</v>
      </c>
      <c r="I114" s="60">
        <v>0.6</v>
      </c>
      <c r="J114" s="60">
        <v>3</v>
      </c>
      <c r="K114" s="61">
        <v>3</v>
      </c>
      <c r="L114" s="137">
        <v>3</v>
      </c>
      <c r="M114" s="143"/>
      <c r="N114" s="144"/>
      <c r="O114" s="137">
        <v>3</v>
      </c>
      <c r="P114" s="145"/>
    </row>
    <row r="115" spans="1:16" s="10" customFormat="1" ht="84.75" customHeight="1" thickBot="1">
      <c r="A115" s="141"/>
      <c r="B115" s="142"/>
      <c r="C115" s="44" t="s">
        <v>124</v>
      </c>
      <c r="D115" s="43" t="s">
        <v>169</v>
      </c>
      <c r="E115" s="46" t="s">
        <v>161</v>
      </c>
      <c r="F115" s="73" t="s">
        <v>303</v>
      </c>
      <c r="G115" s="47"/>
      <c r="H115" s="60">
        <v>750</v>
      </c>
      <c r="I115" s="60">
        <v>1359.8</v>
      </c>
      <c r="J115" s="60">
        <v>1600</v>
      </c>
      <c r="K115" s="61">
        <v>1600</v>
      </c>
      <c r="L115" s="137">
        <v>1600</v>
      </c>
      <c r="M115" s="143"/>
      <c r="N115" s="144"/>
      <c r="O115" s="137">
        <v>1600</v>
      </c>
      <c r="P115" s="145"/>
    </row>
    <row r="116" spans="1:16" s="10" customFormat="1" ht="84.75" customHeight="1" thickBot="1">
      <c r="A116" s="141"/>
      <c r="B116" s="142"/>
      <c r="C116" s="44" t="s">
        <v>124</v>
      </c>
      <c r="D116" s="43" t="s">
        <v>171</v>
      </c>
      <c r="E116" s="46" t="s">
        <v>161</v>
      </c>
      <c r="F116" s="77" t="s">
        <v>172</v>
      </c>
      <c r="G116" s="47"/>
      <c r="H116" s="60">
        <v>25</v>
      </c>
      <c r="I116" s="60">
        <v>4</v>
      </c>
      <c r="J116" s="60">
        <v>4</v>
      </c>
      <c r="K116" s="61">
        <v>0</v>
      </c>
      <c r="L116" s="137">
        <v>0</v>
      </c>
      <c r="M116" s="143"/>
      <c r="N116" s="144"/>
      <c r="O116" s="137">
        <v>0</v>
      </c>
      <c r="P116" s="145"/>
    </row>
    <row r="117" spans="1:16" s="10" customFormat="1" ht="57.75" customHeight="1" thickBot="1">
      <c r="A117" s="181"/>
      <c r="B117" s="182"/>
      <c r="C117" s="68" t="s">
        <v>177</v>
      </c>
      <c r="D117" s="43" t="s">
        <v>178</v>
      </c>
      <c r="E117" s="68" t="s">
        <v>177</v>
      </c>
      <c r="F117" s="77"/>
      <c r="G117" s="47"/>
      <c r="H117" s="80">
        <f>H118+H119</f>
        <v>2201</v>
      </c>
      <c r="I117" s="80">
        <f>I118+I119</f>
        <v>5151.7</v>
      </c>
      <c r="J117" s="80">
        <f>J118+J119</f>
        <v>6143</v>
      </c>
      <c r="K117" s="83">
        <f>K118+K119</f>
        <v>2643</v>
      </c>
      <c r="L117" s="155">
        <f>L118+L119</f>
        <v>2643</v>
      </c>
      <c r="M117" s="156"/>
      <c r="N117" s="157"/>
      <c r="O117" s="155">
        <f>O118+O119</f>
        <v>2643</v>
      </c>
      <c r="P117" s="185"/>
    </row>
    <row r="118" spans="1:16" s="10" customFormat="1" ht="63" customHeight="1" thickBot="1">
      <c r="A118" s="141"/>
      <c r="B118" s="142"/>
      <c r="C118" s="42" t="s">
        <v>175</v>
      </c>
      <c r="D118" s="45" t="s">
        <v>176</v>
      </c>
      <c r="E118" s="42" t="s">
        <v>175</v>
      </c>
      <c r="F118" s="76" t="s">
        <v>93</v>
      </c>
      <c r="G118" s="47"/>
      <c r="H118" s="116">
        <v>201</v>
      </c>
      <c r="I118" s="116">
        <v>111.3</v>
      </c>
      <c r="J118" s="116">
        <v>143</v>
      </c>
      <c r="K118" s="94">
        <v>143</v>
      </c>
      <c r="L118" s="137">
        <v>143</v>
      </c>
      <c r="M118" s="143"/>
      <c r="N118" s="144"/>
      <c r="O118" s="137">
        <v>143</v>
      </c>
      <c r="P118" s="145"/>
    </row>
    <row r="119" spans="1:16" s="10" customFormat="1" ht="62.25" customHeight="1">
      <c r="A119" s="141"/>
      <c r="B119" s="142"/>
      <c r="C119" s="44" t="s">
        <v>175</v>
      </c>
      <c r="D119" s="43" t="s">
        <v>179</v>
      </c>
      <c r="E119" s="44" t="s">
        <v>175</v>
      </c>
      <c r="F119" s="46" t="s">
        <v>43</v>
      </c>
      <c r="G119" s="47"/>
      <c r="H119" s="60">
        <v>2000</v>
      </c>
      <c r="I119" s="60">
        <v>5040.3999999999996</v>
      </c>
      <c r="J119" s="60">
        <v>6000</v>
      </c>
      <c r="K119" s="72">
        <v>2500</v>
      </c>
      <c r="L119" s="137">
        <v>2500</v>
      </c>
      <c r="M119" s="143"/>
      <c r="N119" s="144"/>
      <c r="O119" s="137">
        <v>2500</v>
      </c>
      <c r="P119" s="145"/>
    </row>
    <row r="120" spans="1:16" s="10" customFormat="1" ht="52.5" customHeight="1">
      <c r="A120" s="183"/>
      <c r="B120" s="184"/>
      <c r="C120" s="95" t="s">
        <v>174</v>
      </c>
      <c r="D120" s="107"/>
      <c r="E120" s="95" t="s">
        <v>174</v>
      </c>
      <c r="F120" s="76"/>
      <c r="G120" s="35"/>
      <c r="H120" s="80">
        <f>H22+H50</f>
        <v>619832.4</v>
      </c>
      <c r="I120" s="80">
        <f>I22+I50</f>
        <v>436809.10000000009</v>
      </c>
      <c r="J120" s="80">
        <f>J22+J50</f>
        <v>619066.6</v>
      </c>
      <c r="K120" s="83">
        <f>K22+K50</f>
        <v>649203</v>
      </c>
      <c r="L120" s="155">
        <f>L22+L50</f>
        <v>684446.5</v>
      </c>
      <c r="M120" s="156"/>
      <c r="N120" s="157"/>
      <c r="O120" s="155">
        <f>O22+O50</f>
        <v>667914.4</v>
      </c>
      <c r="P120" s="185"/>
    </row>
    <row r="121" spans="1:16" s="10" customFormat="1" ht="57.75" customHeight="1">
      <c r="A121" s="181"/>
      <c r="B121" s="182"/>
      <c r="C121" s="49" t="s">
        <v>180</v>
      </c>
      <c r="D121" s="84" t="s">
        <v>181</v>
      </c>
      <c r="E121" s="49" t="s">
        <v>180</v>
      </c>
      <c r="F121" s="76"/>
      <c r="G121" s="35"/>
      <c r="H121" s="80">
        <f>H122+H156+H157</f>
        <v>950227.4</v>
      </c>
      <c r="I121" s="80">
        <f>I122+I156+I157</f>
        <v>608408.1</v>
      </c>
      <c r="J121" s="80">
        <f>J122+J156+J157</f>
        <v>949846.5</v>
      </c>
      <c r="K121" s="83">
        <f>K122+K156+K157</f>
        <v>666535.80000000005</v>
      </c>
      <c r="L121" s="155">
        <f>L122+L156+L157</f>
        <v>730155.60000000009</v>
      </c>
      <c r="M121" s="156"/>
      <c r="N121" s="157"/>
      <c r="O121" s="155">
        <f>O156+O122+O157</f>
        <v>770756.7</v>
      </c>
      <c r="P121" s="158"/>
    </row>
    <row r="122" spans="1:16" s="10" customFormat="1" ht="129.75" customHeight="1">
      <c r="A122" s="181"/>
      <c r="B122" s="182"/>
      <c r="C122" s="49" t="s">
        <v>182</v>
      </c>
      <c r="D122" s="84" t="s">
        <v>183</v>
      </c>
      <c r="E122" s="49" t="s">
        <v>182</v>
      </c>
      <c r="F122" s="76"/>
      <c r="G122" s="35"/>
      <c r="H122" s="80">
        <f>H123+H126+H141</f>
        <v>954325.4</v>
      </c>
      <c r="I122" s="80">
        <f>I123+I126+I141</f>
        <v>612887</v>
      </c>
      <c r="J122" s="80">
        <f>J123+J126+J141</f>
        <v>954325.4</v>
      </c>
      <c r="K122" s="83">
        <f>K123+K126+K141</f>
        <v>666535.80000000005</v>
      </c>
      <c r="L122" s="155">
        <f>L123+L126+L141</f>
        <v>730155.60000000009</v>
      </c>
      <c r="M122" s="156"/>
      <c r="N122" s="157"/>
      <c r="O122" s="155">
        <f>O123+O126+O141</f>
        <v>770756.7</v>
      </c>
      <c r="P122" s="158"/>
    </row>
    <row r="123" spans="1:16" s="10" customFormat="1" ht="84.75" customHeight="1" thickBot="1">
      <c r="A123" s="183"/>
      <c r="B123" s="184"/>
      <c r="C123" s="42" t="s">
        <v>184</v>
      </c>
      <c r="D123" s="45" t="s">
        <v>185</v>
      </c>
      <c r="E123" s="42" t="s">
        <v>184</v>
      </c>
      <c r="F123" s="76" t="s">
        <v>152</v>
      </c>
      <c r="G123" s="35"/>
      <c r="H123" s="80">
        <f>H124+H125</f>
        <v>213319.09999999998</v>
      </c>
      <c r="I123" s="80">
        <f>I124+I125</f>
        <v>172878</v>
      </c>
      <c r="J123" s="80">
        <f>J124+J125</f>
        <v>213319.09999999998</v>
      </c>
      <c r="K123" s="83">
        <f>K124+K125</f>
        <v>14508.7</v>
      </c>
      <c r="L123" s="155">
        <f>L124+L125</f>
        <v>15221.5</v>
      </c>
      <c r="M123" s="156"/>
      <c r="N123" s="157"/>
      <c r="O123" s="155">
        <f>O124+O125</f>
        <v>13523</v>
      </c>
      <c r="P123" s="158"/>
    </row>
    <row r="124" spans="1:16" s="10" customFormat="1" ht="84.75" customHeight="1" thickBot="1">
      <c r="A124" s="141"/>
      <c r="B124" s="142"/>
      <c r="C124" s="42" t="s">
        <v>186</v>
      </c>
      <c r="D124" s="45" t="s">
        <v>194</v>
      </c>
      <c r="E124" s="42" t="s">
        <v>186</v>
      </c>
      <c r="F124" s="76" t="s">
        <v>152</v>
      </c>
      <c r="G124" s="47"/>
      <c r="H124" s="79">
        <v>14579.3</v>
      </c>
      <c r="I124" s="79">
        <v>10256.6</v>
      </c>
      <c r="J124" s="79">
        <v>14579.3</v>
      </c>
      <c r="K124" s="82">
        <v>14508.7</v>
      </c>
      <c r="L124" s="137">
        <v>15221.5</v>
      </c>
      <c r="M124" s="143"/>
      <c r="N124" s="144"/>
      <c r="O124" s="137">
        <v>13523</v>
      </c>
      <c r="P124" s="152"/>
    </row>
    <row r="125" spans="1:16" s="10" customFormat="1" ht="84.75" customHeight="1">
      <c r="A125" s="141"/>
      <c r="B125" s="142"/>
      <c r="C125" s="42" t="s">
        <v>187</v>
      </c>
      <c r="D125" s="45" t="s">
        <v>195</v>
      </c>
      <c r="E125" s="42" t="s">
        <v>187</v>
      </c>
      <c r="F125" s="76" t="s">
        <v>152</v>
      </c>
      <c r="G125" s="47"/>
      <c r="H125" s="79">
        <v>198739.8</v>
      </c>
      <c r="I125" s="79">
        <v>162621.4</v>
      </c>
      <c r="J125" s="79">
        <v>198739.8</v>
      </c>
      <c r="K125" s="82">
        <v>0</v>
      </c>
      <c r="L125" s="137">
        <v>0</v>
      </c>
      <c r="M125" s="143"/>
      <c r="N125" s="144"/>
      <c r="O125" s="137">
        <v>0</v>
      </c>
      <c r="P125" s="152"/>
    </row>
    <row r="126" spans="1:16" s="10" customFormat="1" ht="152.25" customHeight="1">
      <c r="A126" s="153"/>
      <c r="B126" s="154"/>
      <c r="C126" s="49" t="s">
        <v>207</v>
      </c>
      <c r="D126" s="45" t="s">
        <v>208</v>
      </c>
      <c r="E126" s="49" t="s">
        <v>207</v>
      </c>
      <c r="F126" s="76"/>
      <c r="G126" s="35"/>
      <c r="H126" s="80">
        <f>H128+H129+H130+H131+H132+H133+H134+H135</f>
        <v>263658</v>
      </c>
      <c r="I126" s="80">
        <f>I128+I129+I130+I131+I132+I133+I134+I135</f>
        <v>106269.6</v>
      </c>
      <c r="J126" s="80">
        <f>J128+J129+J130+J131+J132+J133+J134+J135</f>
        <v>263658</v>
      </c>
      <c r="K126" s="83">
        <f>K127+K128+K129+K130+K131+K132+K133+K134+K135</f>
        <v>158692.4</v>
      </c>
      <c r="L126" s="155">
        <f>L127+L128+L129+L130+L131+L132+L133+L134+L135</f>
        <v>192496.8</v>
      </c>
      <c r="M126" s="156"/>
      <c r="N126" s="157"/>
      <c r="O126" s="155">
        <f>O127+O128+O129+O130+O131+O132+O133+O134+O135</f>
        <v>193929.8</v>
      </c>
      <c r="P126" s="158"/>
    </row>
    <row r="127" spans="1:16" s="10" customFormat="1" ht="86.25" customHeight="1">
      <c r="A127" s="153"/>
      <c r="B127" s="154"/>
      <c r="C127" s="85" t="s">
        <v>189</v>
      </c>
      <c r="D127" s="45" t="s">
        <v>317</v>
      </c>
      <c r="E127" s="136" t="s">
        <v>318</v>
      </c>
      <c r="F127" s="76" t="s">
        <v>152</v>
      </c>
      <c r="G127" s="35"/>
      <c r="H127" s="79">
        <v>0</v>
      </c>
      <c r="I127" s="79">
        <v>0</v>
      </c>
      <c r="J127" s="79">
        <v>0</v>
      </c>
      <c r="K127" s="82">
        <v>158692.4</v>
      </c>
      <c r="L127" s="146">
        <v>188649.8</v>
      </c>
      <c r="M127" s="150"/>
      <c r="N127" s="151"/>
      <c r="O127" s="146">
        <v>192334.3</v>
      </c>
      <c r="P127" s="180"/>
    </row>
    <row r="128" spans="1:16" s="10" customFormat="1" ht="121.5" customHeight="1" thickBot="1">
      <c r="A128" s="178"/>
      <c r="B128" s="179"/>
      <c r="C128" s="85" t="s">
        <v>189</v>
      </c>
      <c r="D128" s="45" t="s">
        <v>296</v>
      </c>
      <c r="E128" s="85" t="s">
        <v>297</v>
      </c>
      <c r="F128" s="76" t="s">
        <v>93</v>
      </c>
      <c r="G128" s="78"/>
      <c r="H128" s="79">
        <v>50000</v>
      </c>
      <c r="I128" s="79">
        <v>31775.4</v>
      </c>
      <c r="J128" s="79">
        <v>50000</v>
      </c>
      <c r="K128" s="82">
        <v>0</v>
      </c>
      <c r="L128" s="146">
        <v>0</v>
      </c>
      <c r="M128" s="150"/>
      <c r="N128" s="151"/>
      <c r="O128" s="146">
        <v>0</v>
      </c>
      <c r="P128" s="180"/>
    </row>
    <row r="129" spans="1:16" s="10" customFormat="1" ht="84.75" customHeight="1" thickBot="1">
      <c r="A129" s="141"/>
      <c r="B129" s="142"/>
      <c r="C129" s="85" t="s">
        <v>189</v>
      </c>
      <c r="D129" s="45" t="s">
        <v>275</v>
      </c>
      <c r="E129" s="85" t="s">
        <v>276</v>
      </c>
      <c r="F129" s="46" t="s">
        <v>43</v>
      </c>
      <c r="G129" s="47"/>
      <c r="H129" s="79">
        <v>1909.5</v>
      </c>
      <c r="I129" s="79">
        <v>1909.5</v>
      </c>
      <c r="J129" s="79">
        <v>1909.5</v>
      </c>
      <c r="K129" s="82">
        <v>0</v>
      </c>
      <c r="L129" s="137">
        <v>0</v>
      </c>
      <c r="M129" s="150"/>
      <c r="N129" s="151"/>
      <c r="O129" s="137">
        <v>0</v>
      </c>
      <c r="P129" s="152"/>
    </row>
    <row r="130" spans="1:16" s="10" customFormat="1" ht="118.5" customHeight="1" thickBot="1">
      <c r="A130" s="141"/>
      <c r="B130" s="142"/>
      <c r="C130" s="85" t="s">
        <v>189</v>
      </c>
      <c r="D130" s="45" t="s">
        <v>196</v>
      </c>
      <c r="E130" s="85" t="s">
        <v>190</v>
      </c>
      <c r="F130" s="63" t="s">
        <v>80</v>
      </c>
      <c r="G130" s="47"/>
      <c r="H130" s="79">
        <v>27681.3</v>
      </c>
      <c r="I130" s="79">
        <v>27580</v>
      </c>
      <c r="J130" s="79">
        <v>27681.3</v>
      </c>
      <c r="K130" s="82">
        <v>0</v>
      </c>
      <c r="L130" s="137">
        <v>0</v>
      </c>
      <c r="M130" s="150"/>
      <c r="N130" s="151"/>
      <c r="O130" s="137">
        <v>0</v>
      </c>
      <c r="P130" s="152"/>
    </row>
    <row r="131" spans="1:16" s="10" customFormat="1" ht="165" customHeight="1" thickBot="1">
      <c r="A131" s="141"/>
      <c r="B131" s="142"/>
      <c r="C131" s="85" t="s">
        <v>189</v>
      </c>
      <c r="D131" s="45" t="s">
        <v>314</v>
      </c>
      <c r="E131" s="85" t="s">
        <v>277</v>
      </c>
      <c r="F131" s="86" t="s">
        <v>197</v>
      </c>
      <c r="G131" s="47"/>
      <c r="H131" s="79">
        <v>58666.400000000001</v>
      </c>
      <c r="I131" s="79">
        <v>0</v>
      </c>
      <c r="J131" s="79">
        <v>58666.400000000001</v>
      </c>
      <c r="K131" s="82">
        <v>0</v>
      </c>
      <c r="L131" s="137">
        <v>0</v>
      </c>
      <c r="M131" s="150"/>
      <c r="N131" s="151"/>
      <c r="O131" s="137">
        <v>0</v>
      </c>
      <c r="P131" s="152"/>
    </row>
    <row r="132" spans="1:16" s="10" customFormat="1" ht="150" customHeight="1" thickBot="1">
      <c r="A132" s="141"/>
      <c r="B132" s="142"/>
      <c r="C132" s="85" t="s">
        <v>189</v>
      </c>
      <c r="D132" s="45" t="s">
        <v>202</v>
      </c>
      <c r="E132" s="85" t="s">
        <v>203</v>
      </c>
      <c r="F132" s="63" t="s">
        <v>80</v>
      </c>
      <c r="G132" s="47"/>
      <c r="H132" s="119">
        <v>326.39999999999998</v>
      </c>
      <c r="I132" s="119">
        <v>0</v>
      </c>
      <c r="J132" s="119">
        <v>326.39999999999998</v>
      </c>
      <c r="K132" s="120">
        <v>0</v>
      </c>
      <c r="L132" s="137">
        <v>0</v>
      </c>
      <c r="M132" s="150"/>
      <c r="N132" s="151"/>
      <c r="O132" s="137">
        <v>0</v>
      </c>
      <c r="P132" s="152"/>
    </row>
    <row r="133" spans="1:16" s="10" customFormat="1" ht="138.75" customHeight="1">
      <c r="A133" s="141"/>
      <c r="B133" s="142"/>
      <c r="C133" s="85" t="s">
        <v>189</v>
      </c>
      <c r="D133" s="45" t="s">
        <v>292</v>
      </c>
      <c r="E133" s="85" t="s">
        <v>293</v>
      </c>
      <c r="F133" s="76" t="s">
        <v>93</v>
      </c>
      <c r="G133" s="47"/>
      <c r="H133" s="79">
        <v>5278.4</v>
      </c>
      <c r="I133" s="79">
        <v>0</v>
      </c>
      <c r="J133" s="79">
        <v>5278.4</v>
      </c>
      <c r="K133" s="82">
        <v>0</v>
      </c>
      <c r="L133" s="137">
        <v>0</v>
      </c>
      <c r="M133" s="150"/>
      <c r="N133" s="151"/>
      <c r="O133" s="137">
        <v>0</v>
      </c>
      <c r="P133" s="152"/>
    </row>
    <row r="134" spans="1:16" s="10" customFormat="1" ht="138.75" customHeight="1">
      <c r="A134" s="141"/>
      <c r="B134" s="142"/>
      <c r="C134" s="85" t="s">
        <v>189</v>
      </c>
      <c r="D134" s="45" t="s">
        <v>294</v>
      </c>
      <c r="E134" s="85" t="s">
        <v>295</v>
      </c>
      <c r="F134" s="76" t="s">
        <v>301</v>
      </c>
      <c r="G134" s="78"/>
      <c r="H134" s="79">
        <v>4427.2</v>
      </c>
      <c r="I134" s="79">
        <v>0</v>
      </c>
      <c r="J134" s="79">
        <v>4427.2</v>
      </c>
      <c r="K134" s="82">
        <v>0</v>
      </c>
      <c r="L134" s="137">
        <v>0</v>
      </c>
      <c r="M134" s="143"/>
      <c r="N134" s="144"/>
      <c r="O134" s="137">
        <v>0</v>
      </c>
      <c r="P134" s="145"/>
    </row>
    <row r="135" spans="1:16" s="10" customFormat="1" ht="84.75" customHeight="1" thickBot="1">
      <c r="A135" s="153"/>
      <c r="B135" s="154"/>
      <c r="C135" s="49" t="s">
        <v>191</v>
      </c>
      <c r="D135" s="45" t="s">
        <v>192</v>
      </c>
      <c r="E135" s="49" t="s">
        <v>191</v>
      </c>
      <c r="F135" s="76"/>
      <c r="G135" s="35"/>
      <c r="H135" s="80">
        <f>H136+H137+H138+H139+H140</f>
        <v>115368.8</v>
      </c>
      <c r="I135" s="80">
        <f>I136+I137+I138+I139+I140</f>
        <v>45004.700000000004</v>
      </c>
      <c r="J135" s="80">
        <f>J136+J137+J138+J139+J140</f>
        <v>115368.8</v>
      </c>
      <c r="K135" s="80">
        <f>K136+K137+K138+K139+K140</f>
        <v>0</v>
      </c>
      <c r="L135" s="155">
        <f>L136+L137+L138+L139+L140</f>
        <v>3847</v>
      </c>
      <c r="M135" s="156"/>
      <c r="N135" s="157"/>
      <c r="O135" s="155">
        <f>O136+O137+O138+O139+O140</f>
        <v>1595.5</v>
      </c>
      <c r="P135" s="158"/>
    </row>
    <row r="136" spans="1:16" s="10" customFormat="1" ht="106.5" customHeight="1" thickBot="1">
      <c r="A136" s="141"/>
      <c r="B136" s="142"/>
      <c r="C136" s="42" t="s">
        <v>193</v>
      </c>
      <c r="D136" s="45" t="s">
        <v>198</v>
      </c>
      <c r="E136" s="87" t="s">
        <v>188</v>
      </c>
      <c r="F136" s="86" t="s">
        <v>197</v>
      </c>
      <c r="G136" s="47"/>
      <c r="H136" s="79">
        <v>3508.2</v>
      </c>
      <c r="I136" s="79">
        <v>3099.5</v>
      </c>
      <c r="J136" s="79">
        <v>3508.2</v>
      </c>
      <c r="K136" s="82">
        <v>0</v>
      </c>
      <c r="L136" s="137">
        <v>3403.8</v>
      </c>
      <c r="M136" s="150"/>
      <c r="N136" s="151"/>
      <c r="O136" s="137">
        <v>1004.9</v>
      </c>
      <c r="P136" s="152"/>
    </row>
    <row r="137" spans="1:16" s="10" customFormat="1" ht="84.75" customHeight="1" thickBot="1">
      <c r="A137" s="141"/>
      <c r="B137" s="142"/>
      <c r="C137" s="42" t="s">
        <v>193</v>
      </c>
      <c r="D137" s="45" t="s">
        <v>199</v>
      </c>
      <c r="E137" s="87" t="s">
        <v>200</v>
      </c>
      <c r="F137" s="63" t="s">
        <v>80</v>
      </c>
      <c r="G137" s="47"/>
      <c r="H137" s="79">
        <v>178.2</v>
      </c>
      <c r="I137" s="79">
        <v>0</v>
      </c>
      <c r="J137" s="79">
        <v>178.2</v>
      </c>
      <c r="K137" s="82">
        <v>0</v>
      </c>
      <c r="L137" s="137">
        <v>27</v>
      </c>
      <c r="M137" s="150"/>
      <c r="N137" s="151"/>
      <c r="O137" s="137">
        <v>36</v>
      </c>
      <c r="P137" s="152"/>
    </row>
    <row r="138" spans="1:16" s="10" customFormat="1" ht="149.25" customHeight="1" thickBot="1">
      <c r="A138" s="141"/>
      <c r="B138" s="142"/>
      <c r="C138" s="42" t="s">
        <v>193</v>
      </c>
      <c r="D138" s="45" t="s">
        <v>198</v>
      </c>
      <c r="E138" s="87" t="s">
        <v>278</v>
      </c>
      <c r="F138" s="86" t="s">
        <v>197</v>
      </c>
      <c r="G138" s="47"/>
      <c r="H138" s="79">
        <v>1949.3</v>
      </c>
      <c r="I138" s="79">
        <v>334.5</v>
      </c>
      <c r="J138" s="79">
        <v>1949.3</v>
      </c>
      <c r="K138" s="82">
        <v>0</v>
      </c>
      <c r="L138" s="137">
        <v>416.2</v>
      </c>
      <c r="M138" s="143"/>
      <c r="N138" s="144"/>
      <c r="O138" s="137">
        <v>554.6</v>
      </c>
      <c r="P138" s="145"/>
    </row>
    <row r="139" spans="1:16" s="10" customFormat="1" ht="92.25" customHeight="1" thickBot="1">
      <c r="A139" s="141"/>
      <c r="B139" s="142"/>
      <c r="C139" s="42" t="s">
        <v>193</v>
      </c>
      <c r="D139" s="45" t="s">
        <v>199</v>
      </c>
      <c r="E139" s="87" t="s">
        <v>201</v>
      </c>
      <c r="F139" s="63" t="s">
        <v>80</v>
      </c>
      <c r="G139" s="47"/>
      <c r="H139" s="79">
        <v>102647.1</v>
      </c>
      <c r="I139" s="79">
        <v>39545.800000000003</v>
      </c>
      <c r="J139" s="79">
        <v>102647.1</v>
      </c>
      <c r="K139" s="82">
        <v>0</v>
      </c>
      <c r="L139" s="137">
        <v>0</v>
      </c>
      <c r="M139" s="150"/>
      <c r="N139" s="151"/>
      <c r="O139" s="137">
        <v>0</v>
      </c>
      <c r="P139" s="152"/>
    </row>
    <row r="140" spans="1:16" s="10" customFormat="1" ht="84.75" customHeight="1">
      <c r="A140" s="141"/>
      <c r="B140" s="142"/>
      <c r="C140" s="42" t="s">
        <v>193</v>
      </c>
      <c r="D140" s="45" t="s">
        <v>199</v>
      </c>
      <c r="E140" s="87" t="s">
        <v>204</v>
      </c>
      <c r="F140" s="63" t="s">
        <v>80</v>
      </c>
      <c r="G140" s="47"/>
      <c r="H140" s="79">
        <v>7086</v>
      </c>
      <c r="I140" s="79">
        <v>2024.9</v>
      </c>
      <c r="J140" s="79">
        <v>7086</v>
      </c>
      <c r="K140" s="82">
        <v>0</v>
      </c>
      <c r="L140" s="137">
        <v>0</v>
      </c>
      <c r="M140" s="150"/>
      <c r="N140" s="151"/>
      <c r="O140" s="137">
        <v>0</v>
      </c>
      <c r="P140" s="152"/>
    </row>
    <row r="141" spans="1:16" s="10" customFormat="1" ht="96.75" customHeight="1" thickBot="1">
      <c r="A141" s="153"/>
      <c r="B141" s="154"/>
      <c r="C141" s="49" t="s">
        <v>206</v>
      </c>
      <c r="D141" s="45" t="s">
        <v>205</v>
      </c>
      <c r="E141" s="49" t="s">
        <v>206</v>
      </c>
      <c r="F141" s="76"/>
      <c r="G141" s="35"/>
      <c r="H141" s="80">
        <f>H142+H143+H144+H145+H146</f>
        <v>477348.30000000005</v>
      </c>
      <c r="I141" s="80">
        <f>I142+I143+I144+I145+I146</f>
        <v>333739.39999999997</v>
      </c>
      <c r="J141" s="80">
        <f>J142+J143+J144+J145+J146</f>
        <v>477348.30000000005</v>
      </c>
      <c r="K141" s="83">
        <f>K142+K143+K144+K145+K146</f>
        <v>493334.7</v>
      </c>
      <c r="L141" s="155">
        <f>L142+L143+L144+L145+L146</f>
        <v>522437.30000000005</v>
      </c>
      <c r="M141" s="156"/>
      <c r="N141" s="157"/>
      <c r="O141" s="155">
        <f>O142+O143+O144+O145+O146</f>
        <v>563303.9</v>
      </c>
      <c r="P141" s="158"/>
    </row>
    <row r="142" spans="1:16" s="10" customFormat="1" ht="84.75" customHeight="1" thickBot="1">
      <c r="A142" s="141"/>
      <c r="B142" s="142"/>
      <c r="C142" s="42" t="s">
        <v>209</v>
      </c>
      <c r="D142" s="45" t="s">
        <v>210</v>
      </c>
      <c r="E142" s="87" t="s">
        <v>211</v>
      </c>
      <c r="F142" s="46" t="s">
        <v>43</v>
      </c>
      <c r="G142" s="47"/>
      <c r="H142" s="79">
        <v>9954</v>
      </c>
      <c r="I142" s="79">
        <v>8634</v>
      </c>
      <c r="J142" s="79">
        <v>9954</v>
      </c>
      <c r="K142" s="82">
        <v>0</v>
      </c>
      <c r="L142" s="146">
        <v>1320</v>
      </c>
      <c r="M142" s="147"/>
      <c r="N142" s="148"/>
      <c r="O142" s="146">
        <v>1320</v>
      </c>
      <c r="P142" s="149"/>
    </row>
    <row r="143" spans="1:16" s="10" customFormat="1" ht="84.75" customHeight="1" thickBot="1">
      <c r="A143" s="141"/>
      <c r="B143" s="142"/>
      <c r="C143" s="42" t="s">
        <v>209</v>
      </c>
      <c r="D143" s="45" t="s">
        <v>212</v>
      </c>
      <c r="E143" s="87" t="s">
        <v>213</v>
      </c>
      <c r="F143" s="86" t="s">
        <v>197</v>
      </c>
      <c r="G143" s="47"/>
      <c r="H143" s="79">
        <v>31461</v>
      </c>
      <c r="I143" s="79">
        <v>21988.799999999999</v>
      </c>
      <c r="J143" s="79">
        <v>31461</v>
      </c>
      <c r="K143" s="82">
        <v>29272.3</v>
      </c>
      <c r="L143" s="146">
        <v>30054.7</v>
      </c>
      <c r="M143" s="147"/>
      <c r="N143" s="148"/>
      <c r="O143" s="146">
        <v>30054.7</v>
      </c>
      <c r="P143" s="149"/>
    </row>
    <row r="144" spans="1:16" s="10" customFormat="1" ht="84.75" customHeight="1">
      <c r="A144" s="141"/>
      <c r="B144" s="142"/>
      <c r="C144" s="42" t="s">
        <v>209</v>
      </c>
      <c r="D144" s="45" t="s">
        <v>214</v>
      </c>
      <c r="E144" s="87" t="s">
        <v>215</v>
      </c>
      <c r="F144" s="86" t="s">
        <v>197</v>
      </c>
      <c r="G144" s="47"/>
      <c r="H144" s="79">
        <v>44739.3</v>
      </c>
      <c r="I144" s="79">
        <v>20719.400000000001</v>
      </c>
      <c r="J144" s="79">
        <v>44739.3</v>
      </c>
      <c r="K144" s="82">
        <v>45668.9</v>
      </c>
      <c r="L144" s="146">
        <v>46263</v>
      </c>
      <c r="M144" s="147"/>
      <c r="N144" s="148"/>
      <c r="O144" s="146">
        <v>46850.400000000001</v>
      </c>
      <c r="P144" s="149"/>
    </row>
    <row r="145" spans="1:16" s="10" customFormat="1" ht="120" customHeight="1">
      <c r="A145" s="141"/>
      <c r="B145" s="142"/>
      <c r="C145" s="42" t="s">
        <v>209</v>
      </c>
      <c r="D145" s="45" t="s">
        <v>281</v>
      </c>
      <c r="E145" s="87" t="s">
        <v>282</v>
      </c>
      <c r="F145" s="86" t="s">
        <v>93</v>
      </c>
      <c r="G145" s="78"/>
      <c r="H145" s="79">
        <v>405.4</v>
      </c>
      <c r="I145" s="79">
        <v>405.4</v>
      </c>
      <c r="J145" s="79">
        <v>405.4</v>
      </c>
      <c r="K145" s="82">
        <v>0</v>
      </c>
      <c r="L145" s="146">
        <v>0</v>
      </c>
      <c r="M145" s="147"/>
      <c r="N145" s="148"/>
      <c r="O145" s="146">
        <v>0</v>
      </c>
      <c r="P145" s="160"/>
    </row>
    <row r="146" spans="1:16" s="10" customFormat="1" ht="84.75" customHeight="1" thickBot="1">
      <c r="A146" s="153"/>
      <c r="B146" s="154"/>
      <c r="C146" s="49" t="s">
        <v>216</v>
      </c>
      <c r="D146" s="45" t="s">
        <v>217</v>
      </c>
      <c r="E146" s="49" t="s">
        <v>216</v>
      </c>
      <c r="F146" s="76"/>
      <c r="G146" s="35"/>
      <c r="H146" s="80">
        <f>H147+H148+H149+H150+H151+H152+H153+H154+H155</f>
        <v>390788.60000000003</v>
      </c>
      <c r="I146" s="80">
        <f>I147+I148+I149+I150+I151+I152+I153+I154+I155</f>
        <v>281991.8</v>
      </c>
      <c r="J146" s="79">
        <f>J147+J148+J149+J150+J151+J152+J153+J154+J155</f>
        <v>390788.60000000003</v>
      </c>
      <c r="K146" s="83">
        <f>K147+K148+K149+K150+K151+K152+K153+K154+K155</f>
        <v>418393.5</v>
      </c>
      <c r="L146" s="155">
        <f>L147+L148+L149+L150+L151+L152+L153+L154+L155</f>
        <v>444799.60000000003</v>
      </c>
      <c r="M146" s="156"/>
      <c r="N146" s="157"/>
      <c r="O146" s="155">
        <f>O147+O148+O149+O150+O151+O152+O153+O154+O155</f>
        <v>485078.8</v>
      </c>
      <c r="P146" s="158"/>
    </row>
    <row r="147" spans="1:16" s="10" customFormat="1" ht="84.75" customHeight="1" thickBot="1">
      <c r="A147" s="141"/>
      <c r="B147" s="142"/>
      <c r="C147" s="42" t="s">
        <v>218</v>
      </c>
      <c r="D147" s="45" t="s">
        <v>219</v>
      </c>
      <c r="E147" s="87" t="s">
        <v>220</v>
      </c>
      <c r="F147" s="86" t="s">
        <v>93</v>
      </c>
      <c r="G147" s="47"/>
      <c r="H147" s="79">
        <v>544.20000000000005</v>
      </c>
      <c r="I147" s="79">
        <v>321.2</v>
      </c>
      <c r="J147" s="79">
        <v>544.20000000000005</v>
      </c>
      <c r="K147" s="82">
        <v>549.6</v>
      </c>
      <c r="L147" s="146">
        <v>570.5</v>
      </c>
      <c r="M147" s="147"/>
      <c r="N147" s="148"/>
      <c r="O147" s="146">
        <v>607</v>
      </c>
      <c r="P147" s="149"/>
    </row>
    <row r="148" spans="1:16" s="10" customFormat="1" ht="84.75" customHeight="1">
      <c r="A148" s="141"/>
      <c r="B148" s="142"/>
      <c r="C148" s="42" t="s">
        <v>218</v>
      </c>
      <c r="D148" s="45" t="s">
        <v>219</v>
      </c>
      <c r="E148" s="88" t="s">
        <v>221</v>
      </c>
      <c r="F148" s="86" t="s">
        <v>93</v>
      </c>
      <c r="G148" s="47"/>
      <c r="H148" s="79">
        <v>1599.7</v>
      </c>
      <c r="I148" s="79">
        <v>751.5</v>
      </c>
      <c r="J148" s="79">
        <v>1599.7</v>
      </c>
      <c r="K148" s="82">
        <v>1615.9</v>
      </c>
      <c r="L148" s="146">
        <v>1678.5</v>
      </c>
      <c r="M148" s="147"/>
      <c r="N148" s="148"/>
      <c r="O148" s="146">
        <v>1788.2</v>
      </c>
      <c r="P148" s="149"/>
    </row>
    <row r="149" spans="1:16" s="10" customFormat="1" ht="84.75" customHeight="1">
      <c r="A149" s="141"/>
      <c r="B149" s="142"/>
      <c r="C149" s="42" t="s">
        <v>218</v>
      </c>
      <c r="D149" s="45" t="s">
        <v>222</v>
      </c>
      <c r="E149" s="37" t="s">
        <v>223</v>
      </c>
      <c r="F149" s="86" t="s">
        <v>197</v>
      </c>
      <c r="G149" s="35"/>
      <c r="H149" s="119">
        <v>4094.2</v>
      </c>
      <c r="I149" s="119">
        <v>1993.9</v>
      </c>
      <c r="J149" s="119">
        <v>4094.2</v>
      </c>
      <c r="K149" s="120">
        <v>1845.1</v>
      </c>
      <c r="L149" s="146">
        <v>1732</v>
      </c>
      <c r="M149" s="147"/>
      <c r="N149" s="148"/>
      <c r="O149" s="146">
        <v>1732</v>
      </c>
      <c r="P149" s="149"/>
    </row>
    <row r="150" spans="1:16" s="10" customFormat="1" ht="84.75" customHeight="1" thickBot="1">
      <c r="A150" s="141"/>
      <c r="B150" s="142"/>
      <c r="C150" s="42" t="s">
        <v>218</v>
      </c>
      <c r="D150" s="45" t="s">
        <v>222</v>
      </c>
      <c r="E150" s="88" t="s">
        <v>224</v>
      </c>
      <c r="F150" s="86" t="s">
        <v>197</v>
      </c>
      <c r="G150" s="78"/>
      <c r="H150" s="121">
        <v>2162.9</v>
      </c>
      <c r="I150" s="121">
        <v>1591.9</v>
      </c>
      <c r="J150" s="121">
        <v>2162.9</v>
      </c>
      <c r="K150" s="122">
        <v>2229.1999999999998</v>
      </c>
      <c r="L150" s="146">
        <v>2314.3000000000002</v>
      </c>
      <c r="M150" s="147"/>
      <c r="N150" s="148"/>
      <c r="O150" s="146">
        <v>2463.9</v>
      </c>
      <c r="P150" s="149"/>
    </row>
    <row r="151" spans="1:16" s="10" customFormat="1" ht="218.25" customHeight="1" thickBot="1">
      <c r="A151" s="141"/>
      <c r="B151" s="142"/>
      <c r="C151" s="42" t="s">
        <v>218</v>
      </c>
      <c r="D151" s="45" t="s">
        <v>222</v>
      </c>
      <c r="E151" s="89" t="s">
        <v>225</v>
      </c>
      <c r="F151" s="86" t="s">
        <v>197</v>
      </c>
      <c r="G151" s="47"/>
      <c r="H151" s="79">
        <v>533.20000000000005</v>
      </c>
      <c r="I151" s="79">
        <v>310.39999999999998</v>
      </c>
      <c r="J151" s="79">
        <v>533.20000000000005</v>
      </c>
      <c r="K151" s="82">
        <v>538.6</v>
      </c>
      <c r="L151" s="146">
        <v>559.5</v>
      </c>
      <c r="M151" s="147"/>
      <c r="N151" s="148"/>
      <c r="O151" s="146">
        <v>596.1</v>
      </c>
      <c r="P151" s="149"/>
    </row>
    <row r="152" spans="1:16" s="10" customFormat="1" ht="114" customHeight="1" thickBot="1">
      <c r="A152" s="141"/>
      <c r="B152" s="142"/>
      <c r="C152" s="42" t="s">
        <v>218</v>
      </c>
      <c r="D152" s="45" t="s">
        <v>222</v>
      </c>
      <c r="E152" s="88" t="s">
        <v>226</v>
      </c>
      <c r="F152" s="86" t="s">
        <v>197</v>
      </c>
      <c r="G152" s="47"/>
      <c r="H152" s="79">
        <v>115.7</v>
      </c>
      <c r="I152" s="79">
        <v>36</v>
      </c>
      <c r="J152" s="79">
        <v>115.7</v>
      </c>
      <c r="K152" s="82">
        <v>60.8</v>
      </c>
      <c r="L152" s="146">
        <v>63.4</v>
      </c>
      <c r="M152" s="147"/>
      <c r="N152" s="148"/>
      <c r="O152" s="146">
        <v>63.4</v>
      </c>
      <c r="P152" s="149"/>
    </row>
    <row r="153" spans="1:16" s="10" customFormat="1" ht="123" customHeight="1" thickBot="1">
      <c r="A153" s="141"/>
      <c r="B153" s="142"/>
      <c r="C153" s="42" t="s">
        <v>218</v>
      </c>
      <c r="D153" s="45" t="s">
        <v>227</v>
      </c>
      <c r="E153" s="88" t="s">
        <v>228</v>
      </c>
      <c r="F153" s="63" t="s">
        <v>80</v>
      </c>
      <c r="G153" s="47"/>
      <c r="H153" s="79">
        <v>11672.1</v>
      </c>
      <c r="I153" s="79">
        <v>8765.1</v>
      </c>
      <c r="J153" s="79">
        <v>11672.1</v>
      </c>
      <c r="K153" s="82">
        <v>9948.9</v>
      </c>
      <c r="L153" s="146">
        <v>9948.9</v>
      </c>
      <c r="M153" s="147"/>
      <c r="N153" s="148"/>
      <c r="O153" s="146">
        <v>9948.9</v>
      </c>
      <c r="P153" s="149"/>
    </row>
    <row r="154" spans="1:16" s="10" customFormat="1" ht="84.75" customHeight="1" thickBot="1">
      <c r="A154" s="161"/>
      <c r="B154" s="162"/>
      <c r="C154" s="44" t="s">
        <v>218</v>
      </c>
      <c r="D154" s="43" t="s">
        <v>227</v>
      </c>
      <c r="E154" s="90" t="s">
        <v>229</v>
      </c>
      <c r="F154" s="69" t="s">
        <v>80</v>
      </c>
      <c r="G154" s="47"/>
      <c r="H154" s="79">
        <v>175.4</v>
      </c>
      <c r="I154" s="79">
        <v>10.7</v>
      </c>
      <c r="J154" s="79">
        <v>175.4</v>
      </c>
      <c r="K154" s="82">
        <v>178.6</v>
      </c>
      <c r="L154" s="146">
        <v>178.6</v>
      </c>
      <c r="M154" s="147"/>
      <c r="N154" s="148"/>
      <c r="O154" s="146">
        <v>178.6</v>
      </c>
      <c r="P154" s="149"/>
    </row>
    <row r="155" spans="1:16" s="10" customFormat="1" ht="271.5" customHeight="1" thickBot="1">
      <c r="A155" s="161"/>
      <c r="B155" s="162"/>
      <c r="C155" s="44" t="s">
        <v>218</v>
      </c>
      <c r="D155" s="43" t="s">
        <v>222</v>
      </c>
      <c r="E155" s="88" t="s">
        <v>230</v>
      </c>
      <c r="F155" s="86" t="s">
        <v>197</v>
      </c>
      <c r="G155" s="47"/>
      <c r="H155" s="79">
        <v>369891.2</v>
      </c>
      <c r="I155" s="79">
        <v>268211.09999999998</v>
      </c>
      <c r="J155" s="79">
        <v>369891.2</v>
      </c>
      <c r="K155" s="82">
        <v>401426.8</v>
      </c>
      <c r="L155" s="146">
        <v>427753.9</v>
      </c>
      <c r="M155" s="147"/>
      <c r="N155" s="148"/>
      <c r="O155" s="146">
        <v>467700.7</v>
      </c>
      <c r="P155" s="149"/>
    </row>
    <row r="156" spans="1:16" s="10" customFormat="1" ht="84.75" customHeight="1">
      <c r="A156" s="153"/>
      <c r="B156" s="154"/>
      <c r="C156" s="42" t="s">
        <v>231</v>
      </c>
      <c r="D156" s="45" t="s">
        <v>232</v>
      </c>
      <c r="E156" s="42" t="s">
        <v>231</v>
      </c>
      <c r="F156" s="86" t="s">
        <v>93</v>
      </c>
      <c r="G156" s="47"/>
      <c r="H156" s="79">
        <v>5130</v>
      </c>
      <c r="I156" s="79">
        <v>5139.8999999999996</v>
      </c>
      <c r="J156" s="79">
        <v>5139.8999999999996</v>
      </c>
      <c r="K156" s="82">
        <v>0</v>
      </c>
      <c r="L156" s="146">
        <v>0</v>
      </c>
      <c r="M156" s="147"/>
      <c r="N156" s="148"/>
      <c r="O156" s="146">
        <v>0</v>
      </c>
      <c r="P156" s="149"/>
    </row>
    <row r="157" spans="1:16" s="10" customFormat="1" ht="174.75" customHeight="1">
      <c r="A157" s="153"/>
      <c r="B157" s="154"/>
      <c r="C157" s="123" t="s">
        <v>233</v>
      </c>
      <c r="D157" s="43"/>
      <c r="E157" s="123" t="s">
        <v>233</v>
      </c>
      <c r="F157" s="91"/>
      <c r="G157" s="78"/>
      <c r="H157" s="80">
        <f>H158+H159</f>
        <v>-9228</v>
      </c>
      <c r="I157" s="80">
        <f>I158+I159</f>
        <v>-9618.7999999999993</v>
      </c>
      <c r="J157" s="80">
        <f>J158+J159</f>
        <v>-9618.7999999999993</v>
      </c>
      <c r="K157" s="83">
        <f>K158+K159</f>
        <v>0</v>
      </c>
      <c r="L157" s="172">
        <f>L158+L159</f>
        <v>0</v>
      </c>
      <c r="M157" s="173"/>
      <c r="N157" s="174"/>
      <c r="O157" s="172">
        <f>O158+O159</f>
        <v>0</v>
      </c>
      <c r="P157" s="175"/>
    </row>
    <row r="158" spans="1:16" s="10" customFormat="1" ht="133.5" customHeight="1">
      <c r="A158" s="165"/>
      <c r="B158" s="166"/>
      <c r="C158" s="37" t="s">
        <v>233</v>
      </c>
      <c r="D158" s="45" t="s">
        <v>283</v>
      </c>
      <c r="E158" s="37" t="s">
        <v>233</v>
      </c>
      <c r="F158" s="86" t="s">
        <v>197</v>
      </c>
      <c r="G158" s="35"/>
      <c r="H158" s="119">
        <v>-9228</v>
      </c>
      <c r="I158" s="119">
        <v>-9410</v>
      </c>
      <c r="J158" s="119">
        <v>-9410</v>
      </c>
      <c r="K158" s="120">
        <v>0</v>
      </c>
      <c r="L158" s="137">
        <v>0</v>
      </c>
      <c r="M158" s="150"/>
      <c r="N158" s="151"/>
      <c r="O158" s="137">
        <v>0</v>
      </c>
      <c r="P158" s="152"/>
    </row>
    <row r="159" spans="1:16" s="10" customFormat="1" ht="133.5" customHeight="1">
      <c r="A159" s="165"/>
      <c r="B159" s="166"/>
      <c r="C159" s="88" t="s">
        <v>233</v>
      </c>
      <c r="D159" s="45" t="s">
        <v>315</v>
      </c>
      <c r="E159" s="92" t="s">
        <v>233</v>
      </c>
      <c r="F159" s="63" t="s">
        <v>93</v>
      </c>
      <c r="G159" s="35"/>
      <c r="H159" s="79">
        <v>0</v>
      </c>
      <c r="I159" s="79">
        <v>-208.8</v>
      </c>
      <c r="J159" s="79">
        <v>-208.8</v>
      </c>
      <c r="K159" s="82">
        <v>0</v>
      </c>
      <c r="L159" s="137">
        <v>0</v>
      </c>
      <c r="M159" s="150"/>
      <c r="N159" s="151"/>
      <c r="O159" s="137">
        <v>0</v>
      </c>
      <c r="P159" s="152"/>
    </row>
    <row r="160" spans="1:16" s="2" customFormat="1" ht="22.5" customHeight="1" thickBot="1">
      <c r="A160" s="167" t="s">
        <v>8</v>
      </c>
      <c r="B160" s="167"/>
      <c r="C160" s="167"/>
      <c r="D160" s="167"/>
      <c r="E160" s="167"/>
      <c r="F160" s="167"/>
      <c r="G160" s="93"/>
      <c r="H160" s="97">
        <f>H120+H121</f>
        <v>1570059.8</v>
      </c>
      <c r="I160" s="98">
        <f>I120+I121</f>
        <v>1045217.2000000001</v>
      </c>
      <c r="J160" s="98">
        <f>J120+J121</f>
        <v>1568913.1</v>
      </c>
      <c r="K160" s="98">
        <f>K120+K121</f>
        <v>1315738.8</v>
      </c>
      <c r="L160" s="168">
        <f>L120+L121</f>
        <v>1414602.1</v>
      </c>
      <c r="M160" s="169"/>
      <c r="N160" s="170"/>
      <c r="O160" s="168">
        <f>O120+O121</f>
        <v>1438671.1</v>
      </c>
      <c r="P160" s="171"/>
    </row>
    <row r="161" spans="1:11" s="1" customFormat="1" ht="13.5" customHeight="1">
      <c r="D161" s="4"/>
      <c r="E161" s="4"/>
      <c r="F161" s="8"/>
      <c r="G161" s="8"/>
      <c r="H161" s="8"/>
      <c r="I161" s="8"/>
      <c r="J161" s="8"/>
      <c r="K161" s="16"/>
    </row>
    <row r="162" spans="1:11" s="1" customFormat="1" ht="13.5" customHeight="1">
      <c r="A162" s="1" t="s">
        <v>262</v>
      </c>
      <c r="D162" s="4"/>
      <c r="E162" s="4"/>
      <c r="F162" s="8"/>
      <c r="G162" s="8"/>
      <c r="H162" s="8"/>
      <c r="I162" s="8"/>
      <c r="J162" s="8"/>
      <c r="K162" s="16"/>
    </row>
    <row r="163" spans="1:11" ht="72" customHeight="1">
      <c r="A163" s="176" t="s">
        <v>5</v>
      </c>
      <c r="B163" s="176"/>
      <c r="C163" s="124" t="s">
        <v>260</v>
      </c>
      <c r="D163" s="29" t="s">
        <v>19</v>
      </c>
      <c r="E163" s="177" t="s">
        <v>261</v>
      </c>
      <c r="F163" s="177"/>
      <c r="G163" s="17"/>
      <c r="H163" s="17"/>
      <c r="I163" s="17"/>
      <c r="J163" s="17"/>
      <c r="K163" s="18"/>
    </row>
    <row r="164" spans="1:11" ht="18.75" customHeight="1">
      <c r="A164" s="163" t="s">
        <v>6</v>
      </c>
      <c r="B164" s="163"/>
      <c r="C164" s="125" t="s">
        <v>7</v>
      </c>
      <c r="D164" s="105" t="s">
        <v>20</v>
      </c>
      <c r="E164" s="164" t="s">
        <v>21</v>
      </c>
      <c r="F164" s="164"/>
      <c r="G164" s="19"/>
      <c r="H164" s="19"/>
      <c r="I164" s="19"/>
      <c r="J164" s="19"/>
      <c r="K164" s="18"/>
    </row>
    <row r="165" spans="1:11" ht="15.75">
      <c r="A165" s="104"/>
      <c r="B165" s="104"/>
      <c r="C165" s="15"/>
      <c r="D165" s="11"/>
      <c r="E165" s="11"/>
      <c r="F165" s="12"/>
      <c r="G165" s="19"/>
      <c r="H165" s="19"/>
      <c r="I165" s="19"/>
      <c r="J165" s="19"/>
      <c r="K165" s="18"/>
    </row>
    <row r="166" spans="1:11" ht="15.75">
      <c r="A166" s="15"/>
      <c r="B166" s="15"/>
      <c r="C166" s="15"/>
      <c r="D166" s="15"/>
      <c r="E166" s="15"/>
      <c r="F166" s="12"/>
    </row>
    <row r="167" spans="1:11" ht="15.75">
      <c r="A167" s="30" t="s">
        <v>316</v>
      </c>
      <c r="B167" s="30"/>
      <c r="C167" s="30"/>
      <c r="D167" s="15"/>
      <c r="E167" s="15"/>
      <c r="F167" s="12"/>
    </row>
    <row r="168" spans="1:11" ht="15.75">
      <c r="A168" s="30"/>
      <c r="B168" s="30"/>
      <c r="C168" s="30"/>
      <c r="D168" s="15"/>
      <c r="E168" s="15"/>
      <c r="F168" s="12"/>
    </row>
    <row r="169" spans="1:11" ht="15.75">
      <c r="A169" s="15"/>
      <c r="B169" s="15"/>
      <c r="C169" s="15"/>
      <c r="D169" s="15"/>
      <c r="E169" s="15"/>
      <c r="F169" s="12"/>
    </row>
  </sheetData>
  <mergeCells count="454">
    <mergeCell ref="A28:B28"/>
    <mergeCell ref="A24:B24"/>
    <mergeCell ref="L24:N24"/>
    <mergeCell ref="O24:P24"/>
    <mergeCell ref="O22:P22"/>
    <mergeCell ref="K16:P17"/>
    <mergeCell ref="L1:P5"/>
    <mergeCell ref="A7:P7"/>
    <mergeCell ref="A8:P8"/>
    <mergeCell ref="O9:P9"/>
    <mergeCell ref="O10:P10"/>
    <mergeCell ref="A11:L11"/>
    <mergeCell ref="M11:N11"/>
    <mergeCell ref="O11:P11"/>
    <mergeCell ref="M14:N14"/>
    <mergeCell ref="O14:P14"/>
    <mergeCell ref="A12:C12"/>
    <mergeCell ref="D12:L12"/>
    <mergeCell ref="O12:P12"/>
    <mergeCell ref="A13:C13"/>
    <mergeCell ref="D13:L13"/>
    <mergeCell ref="O13:P13"/>
    <mergeCell ref="H16:H20"/>
    <mergeCell ref="I16:I20"/>
    <mergeCell ref="J16:J20"/>
    <mergeCell ref="O21:P21"/>
    <mergeCell ref="A22:B22"/>
    <mergeCell ref="L22:N22"/>
    <mergeCell ref="A23:B23"/>
    <mergeCell ref="L23:N23"/>
    <mergeCell ref="O23:P23"/>
    <mergeCell ref="D18:D20"/>
    <mergeCell ref="E18:E20"/>
    <mergeCell ref="K18:K20"/>
    <mergeCell ref="L18:N20"/>
    <mergeCell ref="O18:P20"/>
    <mergeCell ref="A25:B25"/>
    <mergeCell ref="L25:N25"/>
    <mergeCell ref="O25:P25"/>
    <mergeCell ref="A16:B20"/>
    <mergeCell ref="C16:C20"/>
    <mergeCell ref="D16:E17"/>
    <mergeCell ref="F16:F20"/>
    <mergeCell ref="G16:G20"/>
    <mergeCell ref="A32:B32"/>
    <mergeCell ref="L32:N32"/>
    <mergeCell ref="O32:P32"/>
    <mergeCell ref="A27:B27"/>
    <mergeCell ref="L27:N27"/>
    <mergeCell ref="O27:P27"/>
    <mergeCell ref="A29:B29"/>
    <mergeCell ref="L29:N29"/>
    <mergeCell ref="O29:P29"/>
    <mergeCell ref="L28:N28"/>
    <mergeCell ref="O28:P28"/>
    <mergeCell ref="A26:B26"/>
    <mergeCell ref="L26:N26"/>
    <mergeCell ref="O26:P26"/>
    <mergeCell ref="A21:B21"/>
    <mergeCell ref="L21:N21"/>
    <mergeCell ref="A33:B33"/>
    <mergeCell ref="L33:N33"/>
    <mergeCell ref="O33:P33"/>
    <mergeCell ref="A30:B30"/>
    <mergeCell ref="L30:N30"/>
    <mergeCell ref="O30:P30"/>
    <mergeCell ref="A31:B31"/>
    <mergeCell ref="L31:N31"/>
    <mergeCell ref="O31:P31"/>
    <mergeCell ref="A37:B37"/>
    <mergeCell ref="L37:N37"/>
    <mergeCell ref="O37:P37"/>
    <mergeCell ref="A38:B38"/>
    <mergeCell ref="L38:N38"/>
    <mergeCell ref="O38:P38"/>
    <mergeCell ref="A34:B34"/>
    <mergeCell ref="L34:N34"/>
    <mergeCell ref="O34:P34"/>
    <mergeCell ref="A36:B36"/>
    <mergeCell ref="L36:N36"/>
    <mergeCell ref="O36:P36"/>
    <mergeCell ref="A35:B35"/>
    <mergeCell ref="L35:N35"/>
    <mergeCell ref="O35:P35"/>
    <mergeCell ref="A41:B41"/>
    <mergeCell ref="L41:N41"/>
    <mergeCell ref="O41:P41"/>
    <mergeCell ref="A42:B42"/>
    <mergeCell ref="L42:N42"/>
    <mergeCell ref="O42:P42"/>
    <mergeCell ref="A39:B39"/>
    <mergeCell ref="L39:N39"/>
    <mergeCell ref="O39:P39"/>
    <mergeCell ref="A40:B40"/>
    <mergeCell ref="L40:N40"/>
    <mergeCell ref="O40:P40"/>
    <mergeCell ref="A45:B45"/>
    <mergeCell ref="L45:N45"/>
    <mergeCell ref="O45:P45"/>
    <mergeCell ref="A46:B46"/>
    <mergeCell ref="L46:N46"/>
    <mergeCell ref="O46:P46"/>
    <mergeCell ref="A43:B43"/>
    <mergeCell ref="L43:N43"/>
    <mergeCell ref="O43:P43"/>
    <mergeCell ref="A44:B44"/>
    <mergeCell ref="L44:N44"/>
    <mergeCell ref="O44:P44"/>
    <mergeCell ref="A49:B49"/>
    <mergeCell ref="L49:N49"/>
    <mergeCell ref="O49:P49"/>
    <mergeCell ref="A50:B50"/>
    <mergeCell ref="L50:N50"/>
    <mergeCell ref="O50:P50"/>
    <mergeCell ref="A47:B47"/>
    <mergeCell ref="L47:N47"/>
    <mergeCell ref="O47:P47"/>
    <mergeCell ref="A48:B48"/>
    <mergeCell ref="L48:N48"/>
    <mergeCell ref="O48:P48"/>
    <mergeCell ref="A53:B53"/>
    <mergeCell ref="L53:N53"/>
    <mergeCell ref="O53:P53"/>
    <mergeCell ref="A54:B54"/>
    <mergeCell ref="L54:N54"/>
    <mergeCell ref="O54:P54"/>
    <mergeCell ref="A51:B51"/>
    <mergeCell ref="L51:N51"/>
    <mergeCell ref="O51:P51"/>
    <mergeCell ref="A52:B52"/>
    <mergeCell ref="L52:N52"/>
    <mergeCell ref="O52:P52"/>
    <mergeCell ref="A57:B57"/>
    <mergeCell ref="L57:N57"/>
    <mergeCell ref="O57:P57"/>
    <mergeCell ref="A58:B58"/>
    <mergeCell ref="L58:N58"/>
    <mergeCell ref="O58:P58"/>
    <mergeCell ref="A55:B55"/>
    <mergeCell ref="L55:N55"/>
    <mergeCell ref="O55:P55"/>
    <mergeCell ref="A56:B56"/>
    <mergeCell ref="L56:N56"/>
    <mergeCell ref="O56:P56"/>
    <mergeCell ref="A61:B61"/>
    <mergeCell ref="L61:N61"/>
    <mergeCell ref="O61:P61"/>
    <mergeCell ref="A62:B62"/>
    <mergeCell ref="L62:N62"/>
    <mergeCell ref="O62:P62"/>
    <mergeCell ref="A59:B59"/>
    <mergeCell ref="L59:N59"/>
    <mergeCell ref="O59:P59"/>
    <mergeCell ref="A60:B60"/>
    <mergeCell ref="L60:N60"/>
    <mergeCell ref="O60:P60"/>
    <mergeCell ref="A65:B65"/>
    <mergeCell ref="L65:N65"/>
    <mergeCell ref="O65:P65"/>
    <mergeCell ref="A66:B66"/>
    <mergeCell ref="L66:N66"/>
    <mergeCell ref="O66:P66"/>
    <mergeCell ref="A63:B63"/>
    <mergeCell ref="L63:N63"/>
    <mergeCell ref="O63:P63"/>
    <mergeCell ref="A64:B64"/>
    <mergeCell ref="L64:N64"/>
    <mergeCell ref="O64:P64"/>
    <mergeCell ref="A70:B70"/>
    <mergeCell ref="L70:N70"/>
    <mergeCell ref="O70:P70"/>
    <mergeCell ref="A71:B71"/>
    <mergeCell ref="L71:N71"/>
    <mergeCell ref="O71:P71"/>
    <mergeCell ref="A67:B67"/>
    <mergeCell ref="L67:N67"/>
    <mergeCell ref="O67:P67"/>
    <mergeCell ref="A69:B69"/>
    <mergeCell ref="L69:N69"/>
    <mergeCell ref="O69:P69"/>
    <mergeCell ref="A74:B74"/>
    <mergeCell ref="L74:N74"/>
    <mergeCell ref="O74:P74"/>
    <mergeCell ref="A75:B75"/>
    <mergeCell ref="L75:N75"/>
    <mergeCell ref="O75:P75"/>
    <mergeCell ref="A72:B72"/>
    <mergeCell ref="L72:N72"/>
    <mergeCell ref="O72:P72"/>
    <mergeCell ref="A73:B73"/>
    <mergeCell ref="L73:N73"/>
    <mergeCell ref="O73:P73"/>
    <mergeCell ref="A81:B81"/>
    <mergeCell ref="L81:N81"/>
    <mergeCell ref="O81:P81"/>
    <mergeCell ref="A76:B76"/>
    <mergeCell ref="L76:N76"/>
    <mergeCell ref="O76:P76"/>
    <mergeCell ref="A77:B77"/>
    <mergeCell ref="L77:N77"/>
    <mergeCell ref="O77:P77"/>
    <mergeCell ref="A80:B80"/>
    <mergeCell ref="L80:N80"/>
    <mergeCell ref="O80:P80"/>
    <mergeCell ref="A78:B78"/>
    <mergeCell ref="L78:N78"/>
    <mergeCell ref="O78:P78"/>
    <mergeCell ref="A79:B79"/>
    <mergeCell ref="L79:N79"/>
    <mergeCell ref="O79:P79"/>
    <mergeCell ref="A84:B84"/>
    <mergeCell ref="L84:N84"/>
    <mergeCell ref="O84:P84"/>
    <mergeCell ref="A85:B85"/>
    <mergeCell ref="L85:N85"/>
    <mergeCell ref="O85:P85"/>
    <mergeCell ref="A82:B82"/>
    <mergeCell ref="L82:N82"/>
    <mergeCell ref="O82:P82"/>
    <mergeCell ref="A83:B83"/>
    <mergeCell ref="L83:N83"/>
    <mergeCell ref="O83:P83"/>
    <mergeCell ref="A88:B88"/>
    <mergeCell ref="L88:N88"/>
    <mergeCell ref="O88:P88"/>
    <mergeCell ref="A89:B89"/>
    <mergeCell ref="L89:N89"/>
    <mergeCell ref="O89:P89"/>
    <mergeCell ref="A86:B86"/>
    <mergeCell ref="L86:N86"/>
    <mergeCell ref="O86:P86"/>
    <mergeCell ref="A87:B87"/>
    <mergeCell ref="L87:N87"/>
    <mergeCell ref="O87:P87"/>
    <mergeCell ref="A91:B91"/>
    <mergeCell ref="L91:N91"/>
    <mergeCell ref="O91:P91"/>
    <mergeCell ref="A92:B92"/>
    <mergeCell ref="L92:N92"/>
    <mergeCell ref="O92:P92"/>
    <mergeCell ref="A90:B90"/>
    <mergeCell ref="L90:N90"/>
    <mergeCell ref="O90:P90"/>
    <mergeCell ref="A95:B95"/>
    <mergeCell ref="L95:N95"/>
    <mergeCell ref="O95:P95"/>
    <mergeCell ref="A100:B100"/>
    <mergeCell ref="L100:N100"/>
    <mergeCell ref="O100:P100"/>
    <mergeCell ref="A97:B97"/>
    <mergeCell ref="A98:B98"/>
    <mergeCell ref="A99:B99"/>
    <mergeCell ref="L97:N97"/>
    <mergeCell ref="L98:N98"/>
    <mergeCell ref="L99:N99"/>
    <mergeCell ref="O97:P97"/>
    <mergeCell ref="O98:P98"/>
    <mergeCell ref="O99:P99"/>
    <mergeCell ref="A106:B106"/>
    <mergeCell ref="L106:N106"/>
    <mergeCell ref="O106:P106"/>
    <mergeCell ref="A107:B107"/>
    <mergeCell ref="L107:N107"/>
    <mergeCell ref="O107:P107"/>
    <mergeCell ref="A101:B101"/>
    <mergeCell ref="L101:N101"/>
    <mergeCell ref="O101:P101"/>
    <mergeCell ref="A102:B102"/>
    <mergeCell ref="L102:N102"/>
    <mergeCell ref="O102:P102"/>
    <mergeCell ref="A105:B105"/>
    <mergeCell ref="L105:N105"/>
    <mergeCell ref="O105:P105"/>
    <mergeCell ref="L103:N103"/>
    <mergeCell ref="O103:P103"/>
    <mergeCell ref="A103:B103"/>
    <mergeCell ref="A104:B104"/>
    <mergeCell ref="L104:N104"/>
    <mergeCell ref="O104:P104"/>
    <mergeCell ref="A109:B109"/>
    <mergeCell ref="L109:N109"/>
    <mergeCell ref="O109:P109"/>
    <mergeCell ref="A110:B110"/>
    <mergeCell ref="L110:N110"/>
    <mergeCell ref="O110:P110"/>
    <mergeCell ref="A108:B108"/>
    <mergeCell ref="L108:N108"/>
    <mergeCell ref="O108:P108"/>
    <mergeCell ref="A113:B113"/>
    <mergeCell ref="L113:N113"/>
    <mergeCell ref="O113:P113"/>
    <mergeCell ref="A114:B114"/>
    <mergeCell ref="L114:N114"/>
    <mergeCell ref="O114:P114"/>
    <mergeCell ref="A111:B111"/>
    <mergeCell ref="L111:N111"/>
    <mergeCell ref="O111:P111"/>
    <mergeCell ref="A112:B112"/>
    <mergeCell ref="L112:N112"/>
    <mergeCell ref="O112:P112"/>
    <mergeCell ref="A116:B116"/>
    <mergeCell ref="L116:N116"/>
    <mergeCell ref="O116:P116"/>
    <mergeCell ref="A117:B117"/>
    <mergeCell ref="L117:N117"/>
    <mergeCell ref="O117:P117"/>
    <mergeCell ref="A115:B115"/>
    <mergeCell ref="L115:N115"/>
    <mergeCell ref="O115:P115"/>
    <mergeCell ref="A120:B120"/>
    <mergeCell ref="L120:N120"/>
    <mergeCell ref="O120:P120"/>
    <mergeCell ref="A121:B121"/>
    <mergeCell ref="L121:N121"/>
    <mergeCell ref="O121:P121"/>
    <mergeCell ref="A118:B118"/>
    <mergeCell ref="L118:N118"/>
    <mergeCell ref="O118:P118"/>
    <mergeCell ref="A119:B119"/>
    <mergeCell ref="L119:N119"/>
    <mergeCell ref="O119:P119"/>
    <mergeCell ref="A124:B124"/>
    <mergeCell ref="L124:N124"/>
    <mergeCell ref="O124:P124"/>
    <mergeCell ref="A125:B125"/>
    <mergeCell ref="L125:N125"/>
    <mergeCell ref="O125:P125"/>
    <mergeCell ref="A122:B122"/>
    <mergeCell ref="L122:N122"/>
    <mergeCell ref="O122:P122"/>
    <mergeCell ref="A123:B123"/>
    <mergeCell ref="L123:N123"/>
    <mergeCell ref="O123:P123"/>
    <mergeCell ref="A130:B130"/>
    <mergeCell ref="L130:N130"/>
    <mergeCell ref="O130:P130"/>
    <mergeCell ref="A131:B131"/>
    <mergeCell ref="L131:N131"/>
    <mergeCell ref="O131:P131"/>
    <mergeCell ref="A126:B126"/>
    <mergeCell ref="L126:N126"/>
    <mergeCell ref="O126:P126"/>
    <mergeCell ref="A129:B129"/>
    <mergeCell ref="L129:N129"/>
    <mergeCell ref="O129:P129"/>
    <mergeCell ref="A128:B128"/>
    <mergeCell ref="L128:N128"/>
    <mergeCell ref="O128:P128"/>
    <mergeCell ref="A127:B127"/>
    <mergeCell ref="L127:N127"/>
    <mergeCell ref="O127:P127"/>
    <mergeCell ref="O135:P135"/>
    <mergeCell ref="A136:B136"/>
    <mergeCell ref="L136:N136"/>
    <mergeCell ref="O136:P136"/>
    <mergeCell ref="A132:B132"/>
    <mergeCell ref="L132:N132"/>
    <mergeCell ref="O132:P132"/>
    <mergeCell ref="A133:B133"/>
    <mergeCell ref="L133:N133"/>
    <mergeCell ref="O133:P133"/>
    <mergeCell ref="A134:B134"/>
    <mergeCell ref="L134:N134"/>
    <mergeCell ref="O134:P134"/>
    <mergeCell ref="L150:N150"/>
    <mergeCell ref="O150:P150"/>
    <mergeCell ref="A147:B147"/>
    <mergeCell ref="L147:N147"/>
    <mergeCell ref="O147:P147"/>
    <mergeCell ref="A148:B148"/>
    <mergeCell ref="L148:N148"/>
    <mergeCell ref="O148:P148"/>
    <mergeCell ref="A144:B144"/>
    <mergeCell ref="L144:N144"/>
    <mergeCell ref="O144:P144"/>
    <mergeCell ref="A146:B146"/>
    <mergeCell ref="L146:N146"/>
    <mergeCell ref="O146:P146"/>
    <mergeCell ref="A149:B149"/>
    <mergeCell ref="L149:N149"/>
    <mergeCell ref="O149:P149"/>
    <mergeCell ref="A150:B150"/>
    <mergeCell ref="A164:B164"/>
    <mergeCell ref="E164:F164"/>
    <mergeCell ref="L68:N68"/>
    <mergeCell ref="O68:P68"/>
    <mergeCell ref="A68:B68"/>
    <mergeCell ref="A159:B159"/>
    <mergeCell ref="L159:N159"/>
    <mergeCell ref="O159:P159"/>
    <mergeCell ref="A160:F160"/>
    <mergeCell ref="L160:N160"/>
    <mergeCell ref="O160:P160"/>
    <mergeCell ref="A157:B157"/>
    <mergeCell ref="L157:N157"/>
    <mergeCell ref="O157:P157"/>
    <mergeCell ref="A158:B158"/>
    <mergeCell ref="L158:N158"/>
    <mergeCell ref="O158:P158"/>
    <mergeCell ref="A155:B155"/>
    <mergeCell ref="L155:N155"/>
    <mergeCell ref="O155:P155"/>
    <mergeCell ref="A163:B163"/>
    <mergeCell ref="E163:F163"/>
    <mergeCell ref="L153:N153"/>
    <mergeCell ref="O153:P153"/>
    <mergeCell ref="A156:B156"/>
    <mergeCell ref="L156:N156"/>
    <mergeCell ref="O156:P156"/>
    <mergeCell ref="A153:B153"/>
    <mergeCell ref="L94:N94"/>
    <mergeCell ref="O94:P94"/>
    <mergeCell ref="A96:B96"/>
    <mergeCell ref="L96:N96"/>
    <mergeCell ref="O96:P96"/>
    <mergeCell ref="A145:B145"/>
    <mergeCell ref="L145:N145"/>
    <mergeCell ref="O145:P145"/>
    <mergeCell ref="A143:B143"/>
    <mergeCell ref="L143:N143"/>
    <mergeCell ref="O143:P143"/>
    <mergeCell ref="A154:B154"/>
    <mergeCell ref="L154:N154"/>
    <mergeCell ref="O154:P154"/>
    <mergeCell ref="A151:B151"/>
    <mergeCell ref="L151:N151"/>
    <mergeCell ref="O151:P151"/>
    <mergeCell ref="A152:B152"/>
    <mergeCell ref="L152:N152"/>
    <mergeCell ref="O152:P152"/>
    <mergeCell ref="O93:P93"/>
    <mergeCell ref="L93:N93"/>
    <mergeCell ref="A93:B93"/>
    <mergeCell ref="A94:B94"/>
    <mergeCell ref="A138:B138"/>
    <mergeCell ref="L138:N138"/>
    <mergeCell ref="O138:P138"/>
    <mergeCell ref="A142:B142"/>
    <mergeCell ref="L142:N142"/>
    <mergeCell ref="O142:P142"/>
    <mergeCell ref="A140:B140"/>
    <mergeCell ref="L140:N140"/>
    <mergeCell ref="O140:P140"/>
    <mergeCell ref="A141:B141"/>
    <mergeCell ref="L141:N141"/>
    <mergeCell ref="O141:P141"/>
    <mergeCell ref="A137:B137"/>
    <mergeCell ref="L137:N137"/>
    <mergeCell ref="O137:P137"/>
    <mergeCell ref="A139:B139"/>
    <mergeCell ref="L139:N139"/>
    <mergeCell ref="O139:P139"/>
    <mergeCell ref="A135:B135"/>
    <mergeCell ref="L135:N135"/>
  </mergeCells>
  <pageMargins left="0.23622047244094491" right="0.23622047244094491" top="0.55118110236220474" bottom="0.35433070866141736" header="0.31496062992125984" footer="0.31496062992125984"/>
  <pageSetup paperSize="8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исп.01.10.2017</vt:lpstr>
      <vt:lpstr>исп.01.10.2017!Область_печати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2018-10-28T23:49:32Z</dcterms:modified>
</cp:coreProperties>
</file>