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83" activeTab="0"/>
  </bookViews>
  <sheets>
    <sheet name="на 01.01.2024" sheetId="1" r:id="rId1"/>
  </sheets>
  <definedNames>
    <definedName name="_xlnm.Print_Titles" localSheetId="0">'на 01.01.2024'!$9:$10</definedName>
  </definedNames>
  <calcPr fullCalcOnLoad="1"/>
</workbook>
</file>

<file path=xl/sharedStrings.xml><?xml version="1.0" encoding="utf-8"?>
<sst xmlns="http://schemas.openxmlformats.org/spreadsheetml/2006/main" count="160" uniqueCount="141">
  <si>
    <t>Наименование показателей</t>
  </si>
  <si>
    <t>НАЛОГОВЫЕ ДОХОДЫ</t>
  </si>
  <si>
    <t>НАЛОГИ НА ИМУЩЕСТВО</t>
  </si>
  <si>
    <t>Земельный налог</t>
  </si>
  <si>
    <t>НЕНАЛОГОВЫЕ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</si>
  <si>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</si>
  <si>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</si>
  <si>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</si>
  <si>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ПРОЧИЕ НЕНАЛОГОВЫЕ ДОХОДЫ</t>
  </si>
  <si>
    <t>00010102000010000110</t>
  </si>
  <si>
    <t>00010100000000000000</t>
  </si>
  <si>
    <t>00010000000000000000</t>
  </si>
  <si>
    <t>00010500000000000000</t>
  </si>
  <si>
    <t>00010600000000000000</t>
  </si>
  <si>
    <t>00010800000000000000</t>
  </si>
  <si>
    <t>00011100000000000000</t>
  </si>
  <si>
    <t>00011600000000000000</t>
  </si>
  <si>
    <t>00011200000000000000</t>
  </si>
  <si>
    <t>ШТРАФЫ, САНКЦИИ, ВОЗМЕЩЕНИЕ УЩЕРБА</t>
  </si>
  <si>
    <t>ЗАДОЛЖЕННОСТЬ И ПЕРЕРАСЧЕТЫ ПО ОТМЕНЕННЫМ НАЛОГАМ, СБОРАМ И ИНЫМ ОБЯЗАТЕЛЬНЫМ ПЛАТЕЖАМ</t>
  </si>
  <si>
    <t>00010606000000000110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</si>
  <si>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</si>
  <si>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СОБСТВЕННОСТИ,  в том числе:</t>
  </si>
  <si>
    <t>ПЛАТЕЖИ ПРИ ПОЛЬЗОВАНИИ ПРИРОДНЫМИ РЕСУРСАМИ</t>
  </si>
  <si>
    <t>ДОХОДЫ ОТ ПРОДАЖИ МАТЕРИАЛЬНЫХ И НЕМАТЕРИАЛЬНЫХ АКТИВОВ</t>
  </si>
  <si>
    <t>00010601020040000110</t>
  </si>
  <si>
    <t>Коды бюджетной                         классификации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</si>
  <si>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</si>
  <si>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</si>
  <si>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</t>
  </si>
  <si>
    <t>00010803010010000110</t>
  </si>
  <si>
    <t>Государственная пошлина за выдачу разрешения на установку рекламной конструкции</t>
  </si>
  <si>
    <t>00010900000000000000</t>
  </si>
  <si>
    <t>00011105024040000120</t>
  </si>
  <si>
    <t>00011109044040000120</t>
  </si>
  <si>
    <t>00011400000000000000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</si>
  <si>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</si>
  <si>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00011700000000000000</t>
  </si>
  <si>
    <t>00011300000000000000</t>
  </si>
  <si>
    <t>00011406012040000430</t>
  </si>
  <si>
    <t>00011406024040000430</t>
  </si>
  <si>
    <t>00020200000000000000</t>
  </si>
  <si>
    <t>БЕЗВОЗМЕЗДНЫЕ ПОСТУПЛЕНИЯ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</si>
  <si>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</si>
  <si>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</si>
  <si>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00010904010010000110</t>
  </si>
  <si>
    <t>Налог на имущество предприятий</t>
  </si>
  <si>
    <t>Прочие местные налоги и сборы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</si>
  <si>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</si>
  <si>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</si>
  <si>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</si>
  <si>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00010807150011000110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</si>
  <si>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</si>
  <si>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00020000000000000000</t>
  </si>
  <si>
    <t>БЕЗВОЗМЕЗДНЫЕ ПОСТУПЛЕНИЯ ОТ ДРУГИХ БЮДЖЕТОВ БЮДЖЕТНОЙ СИСТЕМЫ РОССИЙСКОЙ ФЕДЕРАЦИИ</t>
  </si>
  <si>
    <t>00011105012040000120</t>
  </si>
  <si>
    <t>ДОХОДЫ ОТ ОКАЗАНИЯ ПЛАТНЫХ УСЛУГ (РАБОТ) И КОМПЕНСАЦИИ ЗАТРАТ ГОСУДАРСТВА</t>
  </si>
  <si>
    <t>00011302994040000130</t>
  </si>
  <si>
    <t>Прочие доходы от компенсации затрат бюджетов городских округов</t>
  </si>
  <si>
    <t>00011402043040000410</t>
  </si>
  <si>
    <t>Субвенции  бюджетам  субъектов РФ и муниципальных образований</t>
  </si>
  <si>
    <t>Единый сельскохозяйственный налог</t>
  </si>
  <si>
    <t>00011301994040000130</t>
  </si>
  <si>
    <t>Прочие доходы от  оказания  платных услуг (работ)   получателями средств  бюджетов городских округов</t>
  </si>
  <si>
    <t>00011201010010000120</t>
  </si>
  <si>
    <t>Плата за выбросы загрязняющих веществ в атмосферный воздух стационарными объектами</t>
  </si>
  <si>
    <t>00011201030010000120</t>
  </si>
  <si>
    <t>Плата за выбросы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</si>
  <si>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</si>
  <si>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</si>
  <si>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00010502010020000110</t>
  </si>
  <si>
    <t>00010503010010000110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</si>
  <si>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</si>
  <si>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Государственная пошлина  за выдачу органом местного самоуправления  городского округа  специального разрешения на движение по автомобильным  дорогам транспортных средств, осуществляющих перевозки опасных, тяжеловесных и (или)  крупногабаритных грузов, зачисляемая в бюджеты городских округов</t>
  </si>
  <si>
    <t>00010807173011000110</t>
  </si>
  <si>
    <t>00010504010020000110</t>
  </si>
  <si>
    <t>Налог, взимаемый  в связи  с применением  патентной системы налогообложения, зачисляемый в бюджеты городских округов</t>
  </si>
  <si>
    <t>ИТОГО ДОХОДОВ:</t>
  </si>
  <si>
    <t xml:space="preserve">Дотации  бюджетам  субъектов Российской Федерации и муниципальных образований </t>
  </si>
  <si>
    <t>00010300000000000000</t>
  </si>
  <si>
    <t>НАЛОГИ НА ТОВАРЫ (РАБОТЫ, УСЛУГИ), РЕАЛИЗУЕМЫЕ  НА ТЕРРИТОРИИ РОССИЙСКОЙ ФЕДЕРАЦИИ</t>
  </si>
  <si>
    <t>00010302230010000110</t>
  </si>
  <si>
    <t>00010302240010000110</t>
  </si>
  <si>
    <t>00010302250010000110</t>
  </si>
  <si>
    <t>00010302260010000110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</si>
  <si>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</si>
  <si>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</si>
  <si>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</si>
  <si>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</si>
  <si>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ВСЕГО ДОХОДОВ:</t>
  </si>
  <si>
    <t>Субсидии бюджетам субъектов РФ и муниципальных образований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</si>
  <si>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</si>
  <si>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</si>
  <si>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</si>
  <si>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перечисления 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</si>
  <si>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0001110701404000120</t>
  </si>
  <si>
    <t>00011201020010000120</t>
  </si>
  <si>
    <t>Плата за выбросы загрязняющих веществ в атмосферный воздух передвижными объектами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</si>
  <si>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</si>
  <si>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о бюджете значениями и с уточненными значениями с учетом внесенных изменений</t>
  </si>
  <si>
    <t>Причины отклонений фактического исполнения от первоночального плана</t>
  </si>
  <si>
    <t>(тыс.руб.)</t>
  </si>
  <si>
    <t>Процент исполнения  от первоначального плана</t>
  </si>
  <si>
    <t>Процент исполнения от утвержденного плана  с учетом изменений плана</t>
  </si>
  <si>
    <t>Фактическое поступление</t>
  </si>
  <si>
    <t>00010501000000000110</t>
  </si>
  <si>
    <t>Налог, взимаемый в связи с применением упрощенной системы налогообложения</t>
  </si>
  <si>
    <t>Иные межбюджетные трансферты</t>
  </si>
  <si>
    <t>Уменьшение  заявок на участие в аукционах по приватизации муниципального имущества</t>
  </si>
  <si>
    <t>00011105312040000120</t>
  </si>
  <si>
    <t>00020210000000000150</t>
  </si>
  <si>
    <t>00020200000000000150</t>
  </si>
  <si>
    <t>00020230000000000150</t>
  </si>
  <si>
    <t>00020240000000000150</t>
  </si>
  <si>
    <t>00021960010040000150</t>
  </si>
  <si>
    <t>Доходы от сдачи в аренду имущества, составляющего казну городских округов (за исключением земельных участков)</t>
  </si>
  <si>
    <t>00011109080040000120</t>
  </si>
  <si>
    <t>Плата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</si>
  <si>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</si>
  <si>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НАЗНАЧЕНИ, ПРОШЛЫХ ЛЕТ</t>
  </si>
  <si>
    <t>Первоначальный  план (Решение  Белогорского городского Совета народных депутатов от 29.12.2022 № 03/17)</t>
  </si>
  <si>
    <t>Сведения о фактических поступлениях доходов за 2023 год по видам доходов в сравнении с первоначальным утвержденным решением</t>
  </si>
  <si>
    <t>Плановые назначения (с учетом изменений) на 2023 год</t>
  </si>
  <si>
    <t>Исполнено на 01.01.2024</t>
  </si>
  <si>
    <t>00011105074040000120</t>
  </si>
  <si>
    <t>00020700000000000150</t>
  </si>
  <si>
    <t>ПРОЧИЕ БЕЗВОЗМЕЗДНЫЕ ПОСТУПЛЕНИЯ</t>
  </si>
  <si>
    <t xml:space="preserve">Уменьшение количества получателей разрешений </t>
  </si>
  <si>
    <t>Увеличение связано с ростом заработной платы отдельных категорий работников бюджетной сферы, поступление от других секторов экономики</t>
  </si>
  <si>
    <t>Снижение поступлений обусловленозачетом переплаты по отмененному налогу в сальдо ЕНС</t>
  </si>
  <si>
    <t>Увеличение поступлений обусловленно оплатой авансовых платежей за 1 полугодие 2023 г.</t>
  </si>
  <si>
    <t>Уменьшение поступлений обусловленно: уменьшением начислений по налогу за счет досрочного зачета страховых взносов без необходимости их фактической уплаты; отсутствием досрочной уплаты налога в декабре 2023; проведением зачетов переплаты, сформированной до 01.01.2023, в сальдо единого налогового счета по результатам конвертации.</t>
  </si>
  <si>
    <t>Уменьшение поступлений обусловленно снижением поступлений в декабре 2023 досрочной уплаты авансоых платежей за 4 кв. 2023.</t>
  </si>
  <si>
    <t>в 2 раза</t>
  </si>
  <si>
    <t>Увеличение поступлений за счет увеличения количества платежей за негативное воздействие на окружающую среду</t>
  </si>
  <si>
    <t>Увеличение обусловленно переоценкой кадастровой стоимости в сторону увеличения</t>
  </si>
  <si>
    <t>Увеличение количества рассматриваемых дел в судах общей юрисдикции</t>
  </si>
  <si>
    <t xml:space="preserve">Фактическое поступление </t>
  </si>
  <si>
    <t xml:space="preserve">Уменьшение поступлений при продаже земельных участков под объектами муниципальной собственности  связано с отсутствием потенциальных покупателей на объекты недвижимости, включенные в Программу приватизации муниципального имущества г. Белогорск на 2023 год. </t>
  </si>
  <si>
    <t>Увеличение количества заявлений</t>
  </si>
  <si>
    <t>Увеличение за счет заключения двух договоров аренды в результате проведения аукциона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</si>
</sst>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_-* #,##0.0_р_._-;\-* #,##0.0_р_._-;_-* &quot;-&quot;??_р_._-;_-@_-"/>
    <numFmt numFmtId="191" formatCode="#,##0.0"/>
    <numFmt numFmtId="192" formatCode="0.0%"/>
    <numFmt numFmtId="193" formatCode="#,##0.00_ ;\-#,##0.00\ "/>
    <numFmt numFmtId="194" formatCode="#,##0.0_ ;\-#,##0.0\ 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49" fontId="9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Border="1" applyAlignment="1">
      <alignment vertical="top"/>
    </xf>
    <xf numFmtId="181" fontId="3" fillId="0" borderId="0" xfId="60" applyFont="1" applyBorder="1" applyAlignment="1">
      <alignment horizontal="center"/>
    </xf>
    <xf numFmtId="181" fontId="3" fillId="0" borderId="0" xfId="60" applyFont="1" applyFill="1" applyBorder="1" applyAlignment="1">
      <alignment horizontal="center"/>
    </xf>
    <xf numFmtId="181" fontId="3" fillId="0" borderId="0" xfId="60" applyFont="1" applyFill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171" fontId="0" fillId="0" borderId="0" xfId="0" applyNumberFormat="1" applyAlignment="1">
      <alignment vertical="top"/>
    </xf>
    <xf numFmtId="49" fontId="13" fillId="0" borderId="10" xfId="0" applyNumberFormat="1" applyFont="1" applyBorder="1" applyAlignment="1">
      <alignment horizontal="right" vertical="top"/>
    </xf>
    <xf numFmtId="49" fontId="13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 vertical="top"/>
    </xf>
    <xf numFmtId="49" fontId="13" fillId="0" borderId="10" xfId="0" applyNumberFormat="1" applyFont="1" applyFill="1" applyBorder="1" applyAlignment="1">
      <alignment horizontal="right" vertical="top"/>
    </xf>
    <xf numFmtId="49" fontId="1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right" vertical="top"/>
    </xf>
    <xf numFmtId="0" fontId="15" fillId="0" borderId="0" xfId="0" applyFont="1" applyAlignment="1">
      <alignment vertical="top"/>
    </xf>
    <xf numFmtId="4" fontId="3" fillId="0" borderId="10" xfId="60" applyNumberFormat="1" applyFont="1" applyBorder="1" applyAlignment="1">
      <alignment horizontal="center" vertical="center"/>
    </xf>
    <xf numFmtId="4" fontId="3" fillId="0" borderId="11" xfId="60" applyNumberFormat="1" applyFont="1" applyBorder="1" applyAlignment="1">
      <alignment horizontal="center" vertical="center"/>
    </xf>
    <xf numFmtId="4" fontId="5" fillId="0" borderId="11" xfId="60" applyNumberFormat="1" applyFont="1" applyFill="1" applyBorder="1" applyAlignment="1">
      <alignment horizontal="center" vertical="center"/>
    </xf>
    <xf numFmtId="4" fontId="5" fillId="0" borderId="10" xfId="60" applyNumberFormat="1" applyFont="1" applyFill="1" applyBorder="1" applyAlignment="1">
      <alignment horizontal="center" vertical="center"/>
    </xf>
    <xf numFmtId="4" fontId="3" fillId="0" borderId="10" xfId="60" applyNumberFormat="1" applyFont="1" applyFill="1" applyBorder="1" applyAlignment="1">
      <alignment horizontal="center" vertical="center"/>
    </xf>
    <xf numFmtId="4" fontId="3" fillId="0" borderId="11" xfId="60" applyNumberFormat="1" applyFont="1" applyFill="1" applyBorder="1" applyAlignment="1">
      <alignment horizontal="center" vertical="center"/>
    </xf>
    <xf numFmtId="4" fontId="5" fillId="0" borderId="11" xfId="60" applyNumberFormat="1" applyFont="1" applyBorder="1" applyAlignment="1">
      <alignment horizontal="center" vertical="center"/>
    </xf>
    <xf numFmtId="4" fontId="5" fillId="0" borderId="10" xfId="60" applyNumberFormat="1" applyFont="1" applyBorder="1" applyAlignment="1">
      <alignment horizontal="center" vertical="center"/>
    </xf>
    <xf numFmtId="4" fontId="3" fillId="33" borderId="10" xfId="60" applyNumberFormat="1" applyFont="1" applyFill="1" applyBorder="1" applyAlignment="1">
      <alignment horizontal="center" vertical="center"/>
    </xf>
    <xf numFmtId="181" fontId="6" fillId="34" borderId="10" xfId="60" applyFont="1" applyFill="1" applyBorder="1" applyAlignment="1">
      <alignment horizontal="center" wrapText="1"/>
    </xf>
    <xf numFmtId="181" fontId="7" fillId="34" borderId="10" xfId="60" applyFont="1" applyFill="1" applyBorder="1" applyAlignment="1">
      <alignment horizontal="left" wrapText="1"/>
    </xf>
    <xf numFmtId="181" fontId="7" fillId="34" borderId="10" xfId="60" applyFont="1" applyFill="1" applyBorder="1" applyAlignment="1">
      <alignment horizontal="left" vertical="center" wrapText="1"/>
    </xf>
    <xf numFmtId="181" fontId="3" fillId="34" borderId="10" xfId="60" applyFont="1" applyFill="1" applyBorder="1" applyAlignment="1">
      <alignment horizontal="center"/>
    </xf>
    <xf numFmtId="0" fontId="0" fillId="34" borderId="0" xfId="0" applyFill="1" applyAlignment="1">
      <alignment vertical="top"/>
    </xf>
    <xf numFmtId="0" fontId="4" fillId="34" borderId="0" xfId="0" applyNumberFormat="1" applyFont="1" applyFill="1" applyAlignment="1">
      <alignment horizontal="center" vertical="top" wrapText="1"/>
    </xf>
    <xf numFmtId="0" fontId="5" fillId="34" borderId="0" xfId="0" applyNumberFormat="1" applyFont="1" applyFill="1" applyAlignment="1">
      <alignment horizontal="center" vertical="top" wrapText="1"/>
    </xf>
    <xf numFmtId="0" fontId="0" fillId="34" borderId="0" xfId="0" applyFill="1" applyAlignment="1">
      <alignment vertical="top" wrapText="1"/>
    </xf>
    <xf numFmtId="4" fontId="3" fillId="34" borderId="10" xfId="60" applyNumberFormat="1" applyFont="1" applyFill="1" applyBorder="1" applyAlignment="1">
      <alignment horizontal="center" vertical="center"/>
    </xf>
    <xf numFmtId="4" fontId="14" fillId="34" borderId="12" xfId="60" applyNumberFormat="1" applyFont="1" applyFill="1" applyBorder="1" applyAlignment="1">
      <alignment horizontal="center" vertical="center" wrapText="1"/>
    </xf>
    <xf numFmtId="4" fontId="5" fillId="34" borderId="12" xfId="60" applyNumberFormat="1" applyFont="1" applyFill="1" applyBorder="1" applyAlignment="1">
      <alignment horizontal="center" vertical="center" wrapText="1"/>
    </xf>
    <xf numFmtId="4" fontId="5" fillId="34" borderId="10" xfId="60" applyNumberFormat="1" applyFont="1" applyFill="1" applyBorder="1" applyAlignment="1">
      <alignment horizontal="center" vertical="center"/>
    </xf>
    <xf numFmtId="4" fontId="3" fillId="34" borderId="12" xfId="6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vertical="top"/>
    </xf>
    <xf numFmtId="0" fontId="1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right" vertical="top"/>
    </xf>
    <xf numFmtId="4" fontId="5" fillId="34" borderId="11" xfId="6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top" wrapText="1"/>
    </xf>
    <xf numFmtId="0" fontId="7" fillId="34" borderId="0" xfId="0" applyFont="1" applyFill="1" applyAlignment="1">
      <alignment horizontal="center" vertical="top"/>
    </xf>
    <xf numFmtId="0" fontId="7" fillId="34" borderId="10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 wrapText="1"/>
    </xf>
    <xf numFmtId="4" fontId="3" fillId="34" borderId="10" xfId="6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 vertical="center"/>
    </xf>
    <xf numFmtId="4" fontId="3" fillId="34" borderId="11" xfId="60" applyNumberFormat="1" applyFont="1" applyFill="1" applyBorder="1" applyAlignment="1">
      <alignment horizontal="center" vertical="center"/>
    </xf>
    <xf numFmtId="171" fontId="0" fillId="34" borderId="0" xfId="0" applyNumberFormat="1" applyFill="1" applyAlignment="1">
      <alignment vertical="top"/>
    </xf>
    <xf numFmtId="49" fontId="8" fillId="34" borderId="10" xfId="0" applyNumberFormat="1" applyFont="1" applyFill="1" applyBorder="1" applyAlignment="1">
      <alignment horizontal="right" vertical="top"/>
    </xf>
    <xf numFmtId="2" fontId="0" fillId="34" borderId="10" xfId="0" applyNumberFormat="1" applyFill="1" applyBorder="1" applyAlignment="1">
      <alignment vertical="center"/>
    </xf>
    <xf numFmtId="2" fontId="3" fillId="34" borderId="10" xfId="60" applyNumberFormat="1" applyFont="1" applyFill="1" applyBorder="1" applyAlignment="1">
      <alignment horizontal="center" vertical="center"/>
    </xf>
    <xf numFmtId="193" fontId="12" fillId="34" borderId="10" xfId="60" applyNumberFormat="1" applyFont="1" applyFill="1" applyBorder="1" applyAlignment="1">
      <alignment horizontal="center" vertical="center"/>
    </xf>
    <xf numFmtId="181" fontId="12" fillId="34" borderId="10" xfId="60" applyFont="1" applyFill="1" applyBorder="1" applyAlignment="1">
      <alignment horizontal="left" vertical="center"/>
    </xf>
    <xf numFmtId="181" fontId="3" fillId="34" borderId="10" xfId="60" applyFont="1" applyFill="1" applyBorder="1" applyAlignment="1">
      <alignment horizontal="center" vertical="center"/>
    </xf>
    <xf numFmtId="2" fontId="53" fillId="34" borderId="10" xfId="6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top"/>
    </xf>
    <xf numFmtId="2" fontId="7" fillId="34" borderId="10" xfId="60" applyNumberFormat="1" applyFont="1" applyFill="1" applyBorder="1" applyAlignment="1">
      <alignment horizontal="left" vertical="center" wrapText="1"/>
    </xf>
    <xf numFmtId="49" fontId="7" fillId="34" borderId="10" xfId="60" applyNumberFormat="1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0" fontId="5" fillId="34" borderId="14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4" fillId="34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J42" sqref="J42"/>
    </sheetView>
  </sheetViews>
  <sheetFormatPr defaultColWidth="9.00390625" defaultRowHeight="12.75"/>
  <cols>
    <col min="1" max="1" width="18.125" style="3" customWidth="1"/>
    <col min="2" max="2" width="14.00390625" style="3" customWidth="1"/>
    <col min="3" max="3" width="9.125" style="3" customWidth="1"/>
    <col min="4" max="4" width="38.375" style="3" customWidth="1"/>
    <col min="5" max="5" width="16.75390625" style="34" customWidth="1"/>
    <col min="6" max="6" width="17.625" style="43" customWidth="1"/>
    <col min="7" max="7" width="17.375" style="34" customWidth="1"/>
    <col min="8" max="8" width="17.375" style="3" customWidth="1"/>
    <col min="9" max="9" width="17.25390625" style="3" customWidth="1"/>
    <col min="10" max="10" width="25.375" style="34" customWidth="1"/>
    <col min="11" max="11" width="15.00390625" style="3" customWidth="1"/>
    <col min="12" max="13" width="9.125" style="3" customWidth="1"/>
    <col min="14" max="14" width="12.375" style="3" customWidth="1"/>
    <col min="15" max="16384" width="9.125" style="3" customWidth="1"/>
  </cols>
  <sheetData>
    <row r="1" ht="12.75" hidden="1"/>
    <row r="2" spans="3:5" ht="15.75" customHeight="1" hidden="1">
      <c r="C2" s="4"/>
      <c r="D2" s="6"/>
      <c r="E2" s="35"/>
    </row>
    <row r="3" spans="3:5" ht="12.75" customHeight="1" hidden="1">
      <c r="C3" s="4"/>
      <c r="D3" s="7"/>
      <c r="E3" s="36"/>
    </row>
    <row r="4" spans="1:9" ht="12.75">
      <c r="A4" s="34"/>
      <c r="B4" s="34"/>
      <c r="C4" s="43"/>
      <c r="D4" s="36"/>
      <c r="E4" s="36"/>
      <c r="H4" s="34"/>
      <c r="I4" s="34"/>
    </row>
    <row r="5" spans="1:10" ht="15.75" customHeight="1">
      <c r="A5" s="94" t="s">
        <v>121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15.75" customHeight="1">
      <c r="A6" s="94" t="s">
        <v>99</v>
      </c>
      <c r="B6" s="94"/>
      <c r="C6" s="94"/>
      <c r="D6" s="94"/>
      <c r="E6" s="94"/>
      <c r="F6" s="94"/>
      <c r="G6" s="94"/>
      <c r="H6" s="94"/>
      <c r="I6" s="94"/>
      <c r="J6" s="94"/>
    </row>
    <row r="7" spans="1:9" ht="15.75" customHeight="1">
      <c r="A7" s="48"/>
      <c r="B7" s="37"/>
      <c r="C7" s="37"/>
      <c r="D7" s="37"/>
      <c r="E7" s="37"/>
      <c r="F7" s="37"/>
      <c r="G7" s="37"/>
      <c r="H7" s="37"/>
      <c r="I7" s="37"/>
    </row>
    <row r="8" spans="1:10" ht="12.75">
      <c r="A8" s="78"/>
      <c r="B8" s="78"/>
      <c r="C8" s="78"/>
      <c r="D8" s="78"/>
      <c r="E8" s="78"/>
      <c r="F8" s="78"/>
      <c r="G8" s="46"/>
      <c r="H8" s="46"/>
      <c r="I8" s="46"/>
      <c r="J8" s="49" t="s">
        <v>101</v>
      </c>
    </row>
    <row r="9" spans="1:10" ht="73.5">
      <c r="A9" s="50" t="s">
        <v>26</v>
      </c>
      <c r="B9" s="72" t="s">
        <v>0</v>
      </c>
      <c r="C9" s="73"/>
      <c r="D9" s="74"/>
      <c r="E9" s="52" t="s">
        <v>120</v>
      </c>
      <c r="F9" s="44" t="s">
        <v>122</v>
      </c>
      <c r="G9" s="44" t="s">
        <v>123</v>
      </c>
      <c r="H9" s="44" t="s">
        <v>102</v>
      </c>
      <c r="I9" s="44" t="s">
        <v>103</v>
      </c>
      <c r="J9" s="68" t="s">
        <v>100</v>
      </c>
    </row>
    <row r="10" spans="1:10" ht="12.75">
      <c r="A10" s="45">
        <v>1</v>
      </c>
      <c r="B10" s="75">
        <v>2</v>
      </c>
      <c r="C10" s="76"/>
      <c r="D10" s="77"/>
      <c r="E10" s="51">
        <v>3</v>
      </c>
      <c r="F10" s="45">
        <v>4</v>
      </c>
      <c r="G10" s="45">
        <v>5</v>
      </c>
      <c r="H10" s="45">
        <v>6</v>
      </c>
      <c r="I10" s="45">
        <v>7</v>
      </c>
      <c r="J10" s="45">
        <v>8</v>
      </c>
    </row>
    <row r="11" spans="1:10" ht="22.5" customHeight="1">
      <c r="A11" s="2" t="s">
        <v>11</v>
      </c>
      <c r="B11" s="79" t="s">
        <v>1</v>
      </c>
      <c r="C11" s="80"/>
      <c r="D11" s="81"/>
      <c r="E11" s="38">
        <f>E12+E14+E19+E24+E27+E31</f>
        <v>745835.5</v>
      </c>
      <c r="F11" s="38">
        <f>F12+F14+F19+F24+F27+F31</f>
        <v>858785.147</v>
      </c>
      <c r="G11" s="55">
        <f>G12+G14+G19+G24+G27+G31</f>
        <v>861919.165</v>
      </c>
      <c r="H11" s="22">
        <f>G11/E11*100</f>
        <v>115.56424506476294</v>
      </c>
      <c r="I11" s="21">
        <f aca="true" t="shared" si="0" ref="I11:I17">G11/F11*100</f>
        <v>100.36493621378386</v>
      </c>
      <c r="J11" s="33"/>
    </row>
    <row r="12" spans="1:10" ht="20.25" customHeight="1">
      <c r="A12" s="14" t="s">
        <v>10</v>
      </c>
      <c r="B12" s="82" t="s">
        <v>21</v>
      </c>
      <c r="C12" s="83"/>
      <c r="D12" s="84"/>
      <c r="E12" s="39">
        <f>E13</f>
        <v>587823</v>
      </c>
      <c r="F12" s="39">
        <f>F13</f>
        <v>704780.147</v>
      </c>
      <c r="G12" s="39">
        <f>G13</f>
        <v>700356.785</v>
      </c>
      <c r="H12" s="22">
        <f>G12/E12*100</f>
        <v>119.14416159286043</v>
      </c>
      <c r="I12" s="21">
        <f t="shared" si="0"/>
        <v>99.37237704285107</v>
      </c>
      <c r="J12" s="30"/>
    </row>
    <row r="13" spans="1:10" ht="71.25" customHeight="1">
      <c r="A13" s="1" t="s">
        <v>9</v>
      </c>
      <c r="B13" s="91" t="s">
        <v>5</v>
      </c>
      <c r="C13" s="92"/>
      <c r="D13" s="93"/>
      <c r="E13" s="40">
        <v>587823</v>
      </c>
      <c r="F13" s="40">
        <v>704780.147</v>
      </c>
      <c r="G13" s="40">
        <v>700356.785</v>
      </c>
      <c r="H13" s="23">
        <f aca="true" t="shared" si="1" ref="H13:H58">G13/E13*100</f>
        <v>119.14416159286043</v>
      </c>
      <c r="I13" s="24">
        <f t="shared" si="0"/>
        <v>99.37237704285107</v>
      </c>
      <c r="J13" s="32" t="s">
        <v>128</v>
      </c>
    </row>
    <row r="14" spans="1:10" ht="64.5" customHeight="1">
      <c r="A14" s="17" t="s">
        <v>79</v>
      </c>
      <c r="B14" s="95" t="s">
        <v>80</v>
      </c>
      <c r="C14" s="96"/>
      <c r="D14" s="97"/>
      <c r="E14" s="38">
        <v>8190.5</v>
      </c>
      <c r="F14" s="38">
        <v>9388</v>
      </c>
      <c r="G14" s="38">
        <v>9533.582</v>
      </c>
      <c r="H14" s="26">
        <f t="shared" si="1"/>
        <v>116.39804651730662</v>
      </c>
      <c r="I14" s="25">
        <f t="shared" si="0"/>
        <v>101.55072432893056</v>
      </c>
      <c r="J14" s="32" t="s">
        <v>104</v>
      </c>
    </row>
    <row r="15" spans="1:10" ht="56.25" customHeight="1" hidden="1">
      <c r="A15" s="2" t="s">
        <v>81</v>
      </c>
      <c r="B15" s="85" t="s">
        <v>85</v>
      </c>
      <c r="C15" s="86"/>
      <c r="D15" s="87"/>
      <c r="E15" s="40">
        <v>1974.1</v>
      </c>
      <c r="F15" s="40">
        <v>1974.1</v>
      </c>
      <c r="G15" s="41">
        <v>2289.4</v>
      </c>
      <c r="H15" s="27">
        <f t="shared" si="1"/>
        <v>115.97183526670382</v>
      </c>
      <c r="I15" s="28">
        <f t="shared" si="0"/>
        <v>115.97183526670382</v>
      </c>
      <c r="J15" s="58"/>
    </row>
    <row r="16" spans="1:10" ht="66.75" customHeight="1" hidden="1">
      <c r="A16" s="2" t="s">
        <v>82</v>
      </c>
      <c r="B16" s="85" t="s">
        <v>86</v>
      </c>
      <c r="C16" s="86"/>
      <c r="D16" s="87"/>
      <c r="E16" s="40">
        <v>70.9</v>
      </c>
      <c r="F16" s="40">
        <v>70.9</v>
      </c>
      <c r="G16" s="41">
        <v>23.2</v>
      </c>
      <c r="H16" s="27">
        <f t="shared" si="1"/>
        <v>32.722143864598024</v>
      </c>
      <c r="I16" s="28">
        <f t="shared" si="0"/>
        <v>32.722143864598024</v>
      </c>
      <c r="J16" s="58"/>
    </row>
    <row r="17" spans="1:10" ht="60.75" customHeight="1" hidden="1">
      <c r="A17" s="2" t="s">
        <v>83</v>
      </c>
      <c r="B17" s="85" t="s">
        <v>87</v>
      </c>
      <c r="C17" s="86"/>
      <c r="D17" s="87"/>
      <c r="E17" s="40">
        <v>4322.3</v>
      </c>
      <c r="F17" s="40">
        <v>3322.3</v>
      </c>
      <c r="G17" s="41">
        <v>3702.4</v>
      </c>
      <c r="H17" s="27">
        <f t="shared" si="1"/>
        <v>85.65809869745274</v>
      </c>
      <c r="I17" s="28">
        <f t="shared" si="0"/>
        <v>111.4408692773079</v>
      </c>
      <c r="J17" s="58"/>
    </row>
    <row r="18" spans="1:10" ht="54.75" customHeight="1" hidden="1">
      <c r="A18" s="2" t="s">
        <v>84</v>
      </c>
      <c r="B18" s="85" t="s">
        <v>88</v>
      </c>
      <c r="C18" s="86"/>
      <c r="D18" s="87"/>
      <c r="E18" s="40">
        <v>83.9</v>
      </c>
      <c r="F18" s="40">
        <v>83.9</v>
      </c>
      <c r="G18" s="41">
        <v>-443.4</v>
      </c>
      <c r="H18" s="27">
        <f t="shared" si="1"/>
        <v>-528.4862932061978</v>
      </c>
      <c r="I18" s="28">
        <v>0</v>
      </c>
      <c r="J18" s="58"/>
    </row>
    <row r="19" spans="1:11" ht="18.75" customHeight="1">
      <c r="A19" s="15" t="s">
        <v>12</v>
      </c>
      <c r="B19" s="88" t="s">
        <v>6</v>
      </c>
      <c r="C19" s="89"/>
      <c r="D19" s="90"/>
      <c r="E19" s="38">
        <f>E20+E21+E22+E23</f>
        <v>55875</v>
      </c>
      <c r="F19" s="38">
        <f>F20+F21+F22+F23</f>
        <v>41820</v>
      </c>
      <c r="G19" s="38">
        <f>G20+G21+G22+G23</f>
        <v>42835.14600000001</v>
      </c>
      <c r="H19" s="22">
        <f t="shared" si="1"/>
        <v>76.66245369127518</v>
      </c>
      <c r="I19" s="21">
        <f>G19/F19*100</f>
        <v>102.42741750358681</v>
      </c>
      <c r="J19" s="59"/>
      <c r="K19" s="12"/>
    </row>
    <row r="20" spans="1:11" ht="48.75" customHeight="1">
      <c r="A20" s="54" t="s">
        <v>105</v>
      </c>
      <c r="B20" s="101" t="s">
        <v>106</v>
      </c>
      <c r="C20" s="102"/>
      <c r="D20" s="103"/>
      <c r="E20" s="38">
        <v>34778</v>
      </c>
      <c r="F20" s="38">
        <v>32451</v>
      </c>
      <c r="G20" s="38">
        <v>34179.551</v>
      </c>
      <c r="H20" s="26">
        <f>G20/E20*100</f>
        <v>98.27923112312381</v>
      </c>
      <c r="I20" s="25">
        <f>G20/F20*100</f>
        <v>105.32664940987951</v>
      </c>
      <c r="J20" s="32" t="s">
        <v>104</v>
      </c>
      <c r="K20" s="12"/>
    </row>
    <row r="21" spans="1:11" ht="51" customHeight="1">
      <c r="A21" s="1" t="s">
        <v>70</v>
      </c>
      <c r="B21" s="91" t="s">
        <v>7</v>
      </c>
      <c r="C21" s="92"/>
      <c r="D21" s="93"/>
      <c r="E21" s="41">
        <v>10</v>
      </c>
      <c r="F21" s="41">
        <v>-1857</v>
      </c>
      <c r="G21" s="41">
        <v>-1807.796</v>
      </c>
      <c r="H21" s="23">
        <v>0</v>
      </c>
      <c r="I21" s="24">
        <f>G21/F21*100</f>
        <v>97.35035002692514</v>
      </c>
      <c r="J21" s="66" t="s">
        <v>129</v>
      </c>
      <c r="K21" s="16"/>
    </row>
    <row r="22" spans="1:10" ht="53.25" customHeight="1">
      <c r="A22" s="1" t="s">
        <v>71</v>
      </c>
      <c r="B22" s="98" t="s">
        <v>61</v>
      </c>
      <c r="C22" s="99"/>
      <c r="D22" s="100"/>
      <c r="E22" s="41">
        <v>2962</v>
      </c>
      <c r="F22" s="41">
        <v>3493</v>
      </c>
      <c r="G22" s="41">
        <v>3493.176</v>
      </c>
      <c r="H22" s="23">
        <f t="shared" si="1"/>
        <v>117.93301823092506</v>
      </c>
      <c r="I22" s="24">
        <f>G22/F22*100</f>
        <v>100.00503864872603</v>
      </c>
      <c r="J22" s="66" t="s">
        <v>130</v>
      </c>
    </row>
    <row r="23" spans="1:10" ht="147" customHeight="1">
      <c r="A23" s="1" t="s">
        <v>75</v>
      </c>
      <c r="B23" s="98" t="s">
        <v>76</v>
      </c>
      <c r="C23" s="99"/>
      <c r="D23" s="100"/>
      <c r="E23" s="41">
        <v>18125</v>
      </c>
      <c r="F23" s="41">
        <v>7733</v>
      </c>
      <c r="G23" s="41">
        <v>6970.215</v>
      </c>
      <c r="H23" s="23">
        <f t="shared" si="1"/>
        <v>38.456358620689656</v>
      </c>
      <c r="I23" s="24">
        <f aca="true" t="shared" si="2" ref="I23:I30">G23/F23*100</f>
        <v>90.13597568860727</v>
      </c>
      <c r="J23" s="67" t="s">
        <v>131</v>
      </c>
    </row>
    <row r="24" spans="1:10" ht="18" customHeight="1">
      <c r="A24" s="15" t="s">
        <v>13</v>
      </c>
      <c r="B24" s="88" t="s">
        <v>2</v>
      </c>
      <c r="C24" s="89"/>
      <c r="D24" s="90"/>
      <c r="E24" s="38">
        <f>E25+E26</f>
        <v>78850</v>
      </c>
      <c r="F24" s="38">
        <f>F25+F26</f>
        <v>85605</v>
      </c>
      <c r="G24" s="38">
        <f>G25+G26</f>
        <v>91647.978</v>
      </c>
      <c r="H24" s="22">
        <f t="shared" si="1"/>
        <v>116.23079010779962</v>
      </c>
      <c r="I24" s="21">
        <f t="shared" si="2"/>
        <v>107.05914140529175</v>
      </c>
      <c r="J24" s="60"/>
    </row>
    <row r="25" spans="1:10" ht="47.25" customHeight="1">
      <c r="A25" s="1" t="s">
        <v>25</v>
      </c>
      <c r="B25" s="91" t="s">
        <v>28</v>
      </c>
      <c r="C25" s="92"/>
      <c r="D25" s="93"/>
      <c r="E25" s="40">
        <v>50038</v>
      </c>
      <c r="F25" s="40">
        <v>62407</v>
      </c>
      <c r="G25" s="41">
        <v>64488.978</v>
      </c>
      <c r="H25" s="23">
        <f t="shared" si="1"/>
        <v>128.88000719453217</v>
      </c>
      <c r="I25" s="24">
        <f t="shared" si="2"/>
        <v>103.33612895989232</v>
      </c>
      <c r="J25" s="32" t="s">
        <v>135</v>
      </c>
    </row>
    <row r="26" spans="1:10" ht="62.25" customHeight="1">
      <c r="A26" s="1" t="s">
        <v>20</v>
      </c>
      <c r="B26" s="91" t="s">
        <v>3</v>
      </c>
      <c r="C26" s="92"/>
      <c r="D26" s="93"/>
      <c r="E26" s="40">
        <v>28812</v>
      </c>
      <c r="F26" s="40">
        <v>23198</v>
      </c>
      <c r="G26" s="40">
        <v>27159</v>
      </c>
      <c r="H26" s="23">
        <f t="shared" si="1"/>
        <v>94.2628071636818</v>
      </c>
      <c r="I26" s="24">
        <f t="shared" si="2"/>
        <v>117.0747478230882</v>
      </c>
      <c r="J26" s="32" t="s">
        <v>132</v>
      </c>
    </row>
    <row r="27" spans="1:10" ht="18" customHeight="1">
      <c r="A27" s="14" t="s">
        <v>14</v>
      </c>
      <c r="B27" s="104" t="s">
        <v>29</v>
      </c>
      <c r="C27" s="105"/>
      <c r="D27" s="106"/>
      <c r="E27" s="38">
        <f>E28+E29+E30</f>
        <v>15097</v>
      </c>
      <c r="F27" s="38">
        <f>F28+F29+F30</f>
        <v>17192</v>
      </c>
      <c r="G27" s="38">
        <f>G28+G29+G30</f>
        <v>17545.674000000003</v>
      </c>
      <c r="H27" s="22">
        <f t="shared" si="1"/>
        <v>116.21960654434658</v>
      </c>
      <c r="I27" s="21">
        <f t="shared" si="2"/>
        <v>102.05720102373199</v>
      </c>
      <c r="J27" s="61"/>
    </row>
    <row r="28" spans="1:10" ht="40.5" customHeight="1">
      <c r="A28" s="1" t="s">
        <v>30</v>
      </c>
      <c r="B28" s="98" t="s">
        <v>49</v>
      </c>
      <c r="C28" s="99"/>
      <c r="D28" s="100"/>
      <c r="E28" s="41">
        <v>14947</v>
      </c>
      <c r="F28" s="41">
        <v>17042</v>
      </c>
      <c r="G28" s="41">
        <v>17426.274</v>
      </c>
      <c r="H28" s="23">
        <f t="shared" si="1"/>
        <v>116.58710109051984</v>
      </c>
      <c r="I28" s="24">
        <f t="shared" si="2"/>
        <v>102.25486445252905</v>
      </c>
      <c r="J28" s="32" t="s">
        <v>136</v>
      </c>
    </row>
    <row r="29" spans="1:10" ht="45.75" customHeight="1">
      <c r="A29" s="1" t="s">
        <v>51</v>
      </c>
      <c r="B29" s="98" t="s">
        <v>31</v>
      </c>
      <c r="C29" s="99"/>
      <c r="D29" s="100"/>
      <c r="E29" s="41">
        <v>100</v>
      </c>
      <c r="F29" s="41">
        <v>100</v>
      </c>
      <c r="G29" s="41">
        <v>105</v>
      </c>
      <c r="H29" s="23">
        <f t="shared" si="1"/>
        <v>105</v>
      </c>
      <c r="I29" s="24">
        <f t="shared" si="2"/>
        <v>105</v>
      </c>
      <c r="J29" s="32" t="s">
        <v>104</v>
      </c>
    </row>
    <row r="30" spans="1:10" ht="66.75" customHeight="1">
      <c r="A30" s="18" t="s">
        <v>74</v>
      </c>
      <c r="B30" s="98" t="s">
        <v>73</v>
      </c>
      <c r="C30" s="99"/>
      <c r="D30" s="100"/>
      <c r="E30" s="40">
        <v>50</v>
      </c>
      <c r="F30" s="40">
        <v>50</v>
      </c>
      <c r="G30" s="40">
        <v>14.4</v>
      </c>
      <c r="H30" s="23">
        <f t="shared" si="1"/>
        <v>28.800000000000004</v>
      </c>
      <c r="I30" s="24">
        <f t="shared" si="2"/>
        <v>28.800000000000004</v>
      </c>
      <c r="J30" s="32" t="s">
        <v>127</v>
      </c>
    </row>
    <row r="31" spans="1:10" s="8" customFormat="1" ht="33" customHeight="1">
      <c r="A31" s="14" t="s">
        <v>32</v>
      </c>
      <c r="B31" s="104" t="s">
        <v>19</v>
      </c>
      <c r="C31" s="105"/>
      <c r="D31" s="106"/>
      <c r="E31" s="38">
        <v>0</v>
      </c>
      <c r="F31" s="38">
        <v>0</v>
      </c>
      <c r="G31" s="38">
        <v>0</v>
      </c>
      <c r="H31" s="22">
        <v>0</v>
      </c>
      <c r="I31" s="21">
        <v>0</v>
      </c>
      <c r="J31" s="58"/>
    </row>
    <row r="32" spans="1:10" s="8" customFormat="1" ht="16.5" customHeight="1" hidden="1">
      <c r="A32" s="2" t="s">
        <v>44</v>
      </c>
      <c r="B32" s="107" t="s">
        <v>43</v>
      </c>
      <c r="C32" s="108"/>
      <c r="D32" s="109"/>
      <c r="E32" s="41"/>
      <c r="F32" s="41"/>
      <c r="G32" s="41"/>
      <c r="H32" s="27" t="e">
        <f t="shared" si="1"/>
        <v>#DIV/0!</v>
      </c>
      <c r="I32" s="28" t="e">
        <f aca="true" t="shared" si="3" ref="I32:I40">G32/F32*100</f>
        <v>#DIV/0!</v>
      </c>
      <c r="J32" s="58"/>
    </row>
    <row r="33" spans="1:10" ht="17.25" customHeight="1" hidden="1">
      <c r="A33" s="2" t="s">
        <v>45</v>
      </c>
      <c r="B33" s="107" t="s">
        <v>46</v>
      </c>
      <c r="C33" s="108"/>
      <c r="D33" s="109"/>
      <c r="E33" s="41"/>
      <c r="F33" s="41"/>
      <c r="G33" s="41"/>
      <c r="H33" s="27" t="e">
        <f t="shared" si="1"/>
        <v>#DIV/0!</v>
      </c>
      <c r="I33" s="28" t="e">
        <f t="shared" si="3"/>
        <v>#DIV/0!</v>
      </c>
      <c r="J33" s="58"/>
    </row>
    <row r="34" spans="1:10" ht="17.25" customHeight="1" hidden="1">
      <c r="A34" s="2"/>
      <c r="B34" s="107" t="s">
        <v>47</v>
      </c>
      <c r="C34" s="108"/>
      <c r="D34" s="109"/>
      <c r="E34" s="41"/>
      <c r="F34" s="41"/>
      <c r="G34" s="41"/>
      <c r="H34" s="27" t="e">
        <f t="shared" si="1"/>
        <v>#DIV/0!</v>
      </c>
      <c r="I34" s="28" t="e">
        <f t="shared" si="3"/>
        <v>#DIV/0!</v>
      </c>
      <c r="J34" s="58"/>
    </row>
    <row r="35" spans="1:10" ht="16.5" customHeight="1">
      <c r="A35" s="5"/>
      <c r="B35" s="79" t="s">
        <v>4</v>
      </c>
      <c r="C35" s="80"/>
      <c r="D35" s="81"/>
      <c r="E35" s="38">
        <f>E36+E44+E49+E52+E57+E58</f>
        <v>128194.22499999999</v>
      </c>
      <c r="F35" s="38">
        <f>F36+F44+F49+F52+F57+F58</f>
        <v>135734.613</v>
      </c>
      <c r="G35" s="38">
        <f>G36+G44+G49+G52+G57+G58</f>
        <v>142756.641</v>
      </c>
      <c r="H35" s="22">
        <f t="shared" si="1"/>
        <v>111.359650561482</v>
      </c>
      <c r="I35" s="21">
        <f t="shared" si="3"/>
        <v>105.17335103021952</v>
      </c>
      <c r="J35" s="62"/>
    </row>
    <row r="36" spans="1:10" ht="45" customHeight="1">
      <c r="A36" s="14" t="s">
        <v>15</v>
      </c>
      <c r="B36" s="82" t="s">
        <v>22</v>
      </c>
      <c r="C36" s="83"/>
      <c r="D36" s="84"/>
      <c r="E36" s="53">
        <f>E37+E38+E39+E40+E41+E42+E43</f>
        <v>64871</v>
      </c>
      <c r="F36" s="53">
        <f>F37+F38+F39+F40+F41+F42+F43</f>
        <v>67302.5</v>
      </c>
      <c r="G36" s="53">
        <f>G37+G38+G39+G40+G41+G42+G43</f>
        <v>68921.971</v>
      </c>
      <c r="H36" s="22">
        <f t="shared" si="1"/>
        <v>106.24465631792329</v>
      </c>
      <c r="I36" s="21">
        <f t="shared" si="3"/>
        <v>102.40625682552655</v>
      </c>
      <c r="J36" s="63"/>
    </row>
    <row r="37" spans="1:10" ht="58.5" customHeight="1">
      <c r="A37" s="1" t="s">
        <v>55</v>
      </c>
      <c r="B37" s="91" t="s">
        <v>27</v>
      </c>
      <c r="C37" s="92"/>
      <c r="D37" s="93"/>
      <c r="E37" s="41">
        <v>18000</v>
      </c>
      <c r="F37" s="41">
        <v>22400</v>
      </c>
      <c r="G37" s="41">
        <v>23034.029</v>
      </c>
      <c r="H37" s="23">
        <f t="shared" si="1"/>
        <v>127.96682777777777</v>
      </c>
      <c r="I37" s="24">
        <f t="shared" si="3"/>
        <v>102.83048660714284</v>
      </c>
      <c r="J37" s="64" t="s">
        <v>104</v>
      </c>
    </row>
    <row r="38" spans="1:10" ht="60" customHeight="1">
      <c r="A38" s="1" t="s">
        <v>33</v>
      </c>
      <c r="B38" s="91" t="s">
        <v>72</v>
      </c>
      <c r="C38" s="92"/>
      <c r="D38" s="93"/>
      <c r="E38" s="41">
        <v>760</v>
      </c>
      <c r="F38" s="41">
        <v>1050</v>
      </c>
      <c r="G38" s="41">
        <v>1309.547</v>
      </c>
      <c r="H38" s="23" t="s">
        <v>133</v>
      </c>
      <c r="I38" s="24">
        <f t="shared" si="3"/>
        <v>124.7187619047619</v>
      </c>
      <c r="J38" s="64" t="s">
        <v>140</v>
      </c>
    </row>
    <row r="39" spans="1:10" ht="51" customHeight="1">
      <c r="A39" s="1" t="s">
        <v>124</v>
      </c>
      <c r="B39" s="91" t="s">
        <v>115</v>
      </c>
      <c r="C39" s="92"/>
      <c r="D39" s="93"/>
      <c r="E39" s="41">
        <v>29000</v>
      </c>
      <c r="F39" s="41">
        <v>26000</v>
      </c>
      <c r="G39" s="41">
        <v>26933.272</v>
      </c>
      <c r="H39" s="23">
        <f>G39/E39*100</f>
        <v>92.87335172413793</v>
      </c>
      <c r="I39" s="24">
        <f>G39/F39*100</f>
        <v>103.5895076923077</v>
      </c>
      <c r="J39" s="32" t="s">
        <v>104</v>
      </c>
    </row>
    <row r="40" spans="1:10" ht="71.25" customHeight="1">
      <c r="A40" s="1" t="s">
        <v>109</v>
      </c>
      <c r="B40" s="98" t="s">
        <v>91</v>
      </c>
      <c r="C40" s="99"/>
      <c r="D40" s="100"/>
      <c r="E40" s="41">
        <v>0</v>
      </c>
      <c r="F40" s="41">
        <v>50</v>
      </c>
      <c r="G40" s="41">
        <v>49.675</v>
      </c>
      <c r="H40" s="23">
        <v>0</v>
      </c>
      <c r="I40" s="24">
        <f t="shared" si="3"/>
        <v>99.35</v>
      </c>
      <c r="J40" s="32"/>
    </row>
    <row r="41" spans="1:10" ht="50.25" customHeight="1">
      <c r="A41" s="1" t="s">
        <v>95</v>
      </c>
      <c r="B41" s="98" t="s">
        <v>94</v>
      </c>
      <c r="C41" s="110"/>
      <c r="D41" s="111"/>
      <c r="E41" s="41">
        <v>31</v>
      </c>
      <c r="F41" s="41">
        <v>34.5</v>
      </c>
      <c r="G41" s="41">
        <v>34.524</v>
      </c>
      <c r="H41" s="23">
        <f t="shared" si="1"/>
        <v>111.36774193548386</v>
      </c>
      <c r="I41" s="24">
        <v>0</v>
      </c>
      <c r="J41" s="32" t="s">
        <v>104</v>
      </c>
    </row>
    <row r="42" spans="1:10" ht="63" customHeight="1">
      <c r="A42" s="1" t="s">
        <v>34</v>
      </c>
      <c r="B42" s="98" t="s">
        <v>50</v>
      </c>
      <c r="C42" s="99"/>
      <c r="D42" s="100"/>
      <c r="E42" s="41">
        <v>4280</v>
      </c>
      <c r="F42" s="41">
        <v>4808</v>
      </c>
      <c r="G42" s="41">
        <v>4786.622</v>
      </c>
      <c r="H42" s="23">
        <f t="shared" si="1"/>
        <v>111.83696261682243</v>
      </c>
      <c r="I42" s="24">
        <f aca="true" t="shared" si="4" ref="I42:I49">G42/F42*100</f>
        <v>99.55536605657238</v>
      </c>
      <c r="J42" s="64" t="s">
        <v>104</v>
      </c>
    </row>
    <row r="43" spans="1:10" ht="77.25" customHeight="1">
      <c r="A43" s="1" t="s">
        <v>116</v>
      </c>
      <c r="B43" s="98" t="s">
        <v>117</v>
      </c>
      <c r="C43" s="99"/>
      <c r="D43" s="100"/>
      <c r="E43" s="41">
        <v>12800</v>
      </c>
      <c r="F43" s="41">
        <v>12960</v>
      </c>
      <c r="G43" s="41">
        <v>12774.302</v>
      </c>
      <c r="H43" s="23">
        <f t="shared" si="1"/>
        <v>99.799234375</v>
      </c>
      <c r="I43" s="24">
        <f>G43/F43*100</f>
        <v>98.56714506172838</v>
      </c>
      <c r="J43" s="32" t="s">
        <v>104</v>
      </c>
    </row>
    <row r="44" spans="1:10" ht="45">
      <c r="A44" s="17" t="s">
        <v>17</v>
      </c>
      <c r="B44" s="95" t="s">
        <v>23</v>
      </c>
      <c r="C44" s="96"/>
      <c r="D44" s="97"/>
      <c r="E44" s="38">
        <v>2520</v>
      </c>
      <c r="F44" s="38">
        <v>5879.022</v>
      </c>
      <c r="G44" s="38">
        <v>5999.022</v>
      </c>
      <c r="H44" s="26">
        <f t="shared" si="1"/>
        <v>238.05642857142857</v>
      </c>
      <c r="I44" s="25">
        <f t="shared" si="4"/>
        <v>102.04115582489742</v>
      </c>
      <c r="J44" s="64" t="s">
        <v>134</v>
      </c>
    </row>
    <row r="45" spans="1:10" ht="26.25" customHeight="1" hidden="1">
      <c r="A45" s="2" t="s">
        <v>64</v>
      </c>
      <c r="B45" s="107" t="s">
        <v>65</v>
      </c>
      <c r="C45" s="108"/>
      <c r="D45" s="109"/>
      <c r="E45" s="41">
        <v>324</v>
      </c>
      <c r="F45" s="41">
        <v>324</v>
      </c>
      <c r="G45" s="41">
        <v>270</v>
      </c>
      <c r="H45" s="26">
        <f t="shared" si="1"/>
        <v>83.33333333333334</v>
      </c>
      <c r="I45" s="29">
        <f t="shared" si="4"/>
        <v>83.33333333333334</v>
      </c>
      <c r="J45" s="58"/>
    </row>
    <row r="46" spans="1:10" ht="26.25" customHeight="1" hidden="1">
      <c r="A46" s="2" t="s">
        <v>96</v>
      </c>
      <c r="B46" s="107" t="s">
        <v>97</v>
      </c>
      <c r="C46" s="108"/>
      <c r="D46" s="109"/>
      <c r="E46" s="41">
        <v>0</v>
      </c>
      <c r="F46" s="41">
        <v>0</v>
      </c>
      <c r="G46" s="41">
        <v>2.3</v>
      </c>
      <c r="H46" s="26" t="e">
        <f t="shared" si="1"/>
        <v>#DIV/0!</v>
      </c>
      <c r="I46" s="29" t="e">
        <f t="shared" si="4"/>
        <v>#DIV/0!</v>
      </c>
      <c r="J46" s="58"/>
    </row>
    <row r="47" spans="1:10" ht="17.25" customHeight="1" hidden="1">
      <c r="A47" s="2" t="s">
        <v>66</v>
      </c>
      <c r="B47" s="107" t="s">
        <v>67</v>
      </c>
      <c r="C47" s="108"/>
      <c r="D47" s="109"/>
      <c r="E47" s="41">
        <v>388.8</v>
      </c>
      <c r="F47" s="41">
        <v>388.8</v>
      </c>
      <c r="G47" s="41">
        <v>39.6</v>
      </c>
      <c r="H47" s="26">
        <f t="shared" si="1"/>
        <v>10.185185185185185</v>
      </c>
      <c r="I47" s="29">
        <f t="shared" si="4"/>
        <v>10.185185185185185</v>
      </c>
      <c r="J47" s="58"/>
    </row>
    <row r="48" spans="1:10" ht="17.25" customHeight="1" hidden="1">
      <c r="A48" s="2" t="s">
        <v>68</v>
      </c>
      <c r="B48" s="107" t="s">
        <v>69</v>
      </c>
      <c r="C48" s="108"/>
      <c r="D48" s="109"/>
      <c r="E48" s="41">
        <v>1328.4</v>
      </c>
      <c r="F48" s="41">
        <v>1328.4</v>
      </c>
      <c r="G48" s="41">
        <v>1116.2</v>
      </c>
      <c r="H48" s="26">
        <f t="shared" si="1"/>
        <v>84.02589581451369</v>
      </c>
      <c r="I48" s="29">
        <f t="shared" si="4"/>
        <v>84.02589581451369</v>
      </c>
      <c r="J48" s="58"/>
    </row>
    <row r="49" spans="1:10" ht="26.25" customHeight="1">
      <c r="A49" s="14" t="s">
        <v>38</v>
      </c>
      <c r="B49" s="112" t="s">
        <v>56</v>
      </c>
      <c r="C49" s="113"/>
      <c r="D49" s="114"/>
      <c r="E49" s="38">
        <f>E51+E50</f>
        <v>13669.325</v>
      </c>
      <c r="F49" s="38">
        <f>F51+F50</f>
        <v>34669.89</v>
      </c>
      <c r="G49" s="38">
        <f>G51+G50</f>
        <v>39667.511999999995</v>
      </c>
      <c r="H49" s="26">
        <f t="shared" si="1"/>
        <v>290.19364160263945</v>
      </c>
      <c r="I49" s="25">
        <f t="shared" si="4"/>
        <v>114.41487700134034</v>
      </c>
      <c r="J49" s="59"/>
    </row>
    <row r="50" spans="1:10" ht="39.75" customHeight="1">
      <c r="A50" s="1" t="s">
        <v>62</v>
      </c>
      <c r="B50" s="98" t="s">
        <v>63</v>
      </c>
      <c r="C50" s="99"/>
      <c r="D50" s="100"/>
      <c r="E50" s="40">
        <v>6</v>
      </c>
      <c r="F50" s="40">
        <v>176</v>
      </c>
      <c r="G50" s="40">
        <v>425.84</v>
      </c>
      <c r="H50" s="23">
        <f t="shared" si="1"/>
        <v>7097.333333333333</v>
      </c>
      <c r="I50" s="24">
        <f aca="true" t="shared" si="5" ref="I50:I58">G50/F50*100</f>
        <v>241.95454545454544</v>
      </c>
      <c r="J50" s="32" t="s">
        <v>104</v>
      </c>
    </row>
    <row r="51" spans="1:10" ht="39" customHeight="1">
      <c r="A51" s="1" t="s">
        <v>57</v>
      </c>
      <c r="B51" s="98" t="s">
        <v>58</v>
      </c>
      <c r="C51" s="99"/>
      <c r="D51" s="100"/>
      <c r="E51" s="40">
        <v>13663.325</v>
      </c>
      <c r="F51" s="40">
        <v>34493.89</v>
      </c>
      <c r="G51" s="40">
        <v>39241.672</v>
      </c>
      <c r="H51" s="23">
        <f t="shared" si="1"/>
        <v>287.2044103466762</v>
      </c>
      <c r="I51" s="24">
        <f t="shared" si="5"/>
        <v>113.76412460293692</v>
      </c>
      <c r="J51" s="32" t="s">
        <v>104</v>
      </c>
    </row>
    <row r="52" spans="1:10" ht="24.75" customHeight="1">
      <c r="A52" s="14" t="s">
        <v>35</v>
      </c>
      <c r="B52" s="82" t="s">
        <v>24</v>
      </c>
      <c r="C52" s="83"/>
      <c r="D52" s="84"/>
      <c r="E52" s="42">
        <f>E53+E54+E55+E56</f>
        <v>42450</v>
      </c>
      <c r="F52" s="42">
        <f>F53+F54+F55+F56</f>
        <v>22446.2</v>
      </c>
      <c r="G52" s="42">
        <f>G53+G54+G55+G56</f>
        <v>23371.928</v>
      </c>
      <c r="H52" s="22">
        <f t="shared" si="1"/>
        <v>55.05754534746761</v>
      </c>
      <c r="I52" s="21">
        <f t="shared" si="5"/>
        <v>104.12420810649463</v>
      </c>
      <c r="J52" s="59"/>
    </row>
    <row r="53" spans="1:10" ht="68.25" customHeight="1">
      <c r="A53" s="1" t="s">
        <v>59</v>
      </c>
      <c r="B53" s="98" t="s">
        <v>48</v>
      </c>
      <c r="C53" s="99"/>
      <c r="D53" s="100"/>
      <c r="E53" s="40">
        <v>35000</v>
      </c>
      <c r="F53" s="40">
        <v>15000</v>
      </c>
      <c r="G53" s="41">
        <v>15759.176</v>
      </c>
      <c r="H53" s="23">
        <f t="shared" si="1"/>
        <v>45.02621714285714</v>
      </c>
      <c r="I53" s="24">
        <f t="shared" si="5"/>
        <v>105.06117333333333</v>
      </c>
      <c r="J53" s="64" t="s">
        <v>108</v>
      </c>
    </row>
    <row r="54" spans="1:10" ht="38.25" customHeight="1">
      <c r="A54" s="1" t="s">
        <v>39</v>
      </c>
      <c r="B54" s="98" t="s">
        <v>36</v>
      </c>
      <c r="C54" s="99"/>
      <c r="D54" s="100"/>
      <c r="E54" s="41">
        <v>1000</v>
      </c>
      <c r="F54" s="41">
        <v>3280</v>
      </c>
      <c r="G54" s="41">
        <v>3377.562</v>
      </c>
      <c r="H54" s="23">
        <f>G54/E54*100</f>
        <v>337.7562</v>
      </c>
      <c r="I54" s="24">
        <f t="shared" si="5"/>
        <v>102.97445121951219</v>
      </c>
      <c r="J54" s="32" t="s">
        <v>139</v>
      </c>
    </row>
    <row r="55" spans="1:10" ht="120" customHeight="1">
      <c r="A55" s="1" t="s">
        <v>40</v>
      </c>
      <c r="B55" s="98" t="s">
        <v>52</v>
      </c>
      <c r="C55" s="99"/>
      <c r="D55" s="100"/>
      <c r="E55" s="41">
        <v>6000</v>
      </c>
      <c r="F55" s="41">
        <v>3598.2</v>
      </c>
      <c r="G55" s="41">
        <v>3692.988</v>
      </c>
      <c r="H55" s="23">
        <f t="shared" si="1"/>
        <v>61.5498</v>
      </c>
      <c r="I55" s="24">
        <f t="shared" si="5"/>
        <v>102.6343171585793</v>
      </c>
      <c r="J55" s="67" t="s">
        <v>138</v>
      </c>
    </row>
    <row r="56" spans="1:10" ht="65.25" customHeight="1">
      <c r="A56" s="1" t="s">
        <v>92</v>
      </c>
      <c r="B56" s="98" t="s">
        <v>93</v>
      </c>
      <c r="C56" s="99"/>
      <c r="D56" s="100"/>
      <c r="E56" s="41">
        <v>450</v>
      </c>
      <c r="F56" s="41">
        <v>568</v>
      </c>
      <c r="G56" s="41">
        <v>542.202</v>
      </c>
      <c r="H56" s="23">
        <f t="shared" si="1"/>
        <v>120.48933333333333</v>
      </c>
      <c r="I56" s="24">
        <f t="shared" si="5"/>
        <v>95.4580985915493</v>
      </c>
      <c r="J56" s="32" t="s">
        <v>139</v>
      </c>
    </row>
    <row r="57" spans="1:10" ht="18" customHeight="1">
      <c r="A57" s="14" t="s">
        <v>16</v>
      </c>
      <c r="B57" s="82" t="s">
        <v>18</v>
      </c>
      <c r="C57" s="83"/>
      <c r="D57" s="84"/>
      <c r="E57" s="38">
        <v>4586.9</v>
      </c>
      <c r="F57" s="38">
        <v>5337.847</v>
      </c>
      <c r="G57" s="38">
        <v>4736.919</v>
      </c>
      <c r="H57" s="26">
        <f t="shared" si="1"/>
        <v>103.27059669929584</v>
      </c>
      <c r="I57" s="21">
        <f t="shared" si="5"/>
        <v>88.74212767806947</v>
      </c>
      <c r="J57" s="32" t="s">
        <v>104</v>
      </c>
    </row>
    <row r="58" spans="1:10" ht="67.5" customHeight="1">
      <c r="A58" s="19" t="s">
        <v>37</v>
      </c>
      <c r="B58" s="127" t="s">
        <v>8</v>
      </c>
      <c r="C58" s="128"/>
      <c r="D58" s="129"/>
      <c r="E58" s="41">
        <v>97</v>
      </c>
      <c r="F58" s="41">
        <v>99.154</v>
      </c>
      <c r="G58" s="41">
        <v>59.289</v>
      </c>
      <c r="H58" s="23">
        <f t="shared" si="1"/>
        <v>61.12268041237113</v>
      </c>
      <c r="I58" s="24">
        <f t="shared" si="5"/>
        <v>59.794864554127926</v>
      </c>
      <c r="J58" s="32" t="s">
        <v>104</v>
      </c>
    </row>
    <row r="59" spans="1:11" ht="16.5" customHeight="1">
      <c r="A59" s="5"/>
      <c r="B59" s="79" t="s">
        <v>77</v>
      </c>
      <c r="C59" s="80"/>
      <c r="D59" s="81"/>
      <c r="E59" s="38">
        <f>E35+E11</f>
        <v>874029.725</v>
      </c>
      <c r="F59" s="38">
        <f>F35+F11</f>
        <v>994519.76</v>
      </c>
      <c r="G59" s="38">
        <f>G35+G11</f>
        <v>1004675.8060000001</v>
      </c>
      <c r="H59" s="22">
        <f aca="true" t="shared" si="6" ref="H59:H69">G59/E59*100</f>
        <v>114.94755581682305</v>
      </c>
      <c r="I59" s="21">
        <f aca="true" t="shared" si="7" ref="I59:I65">G59/F59*100</f>
        <v>101.02120102671466</v>
      </c>
      <c r="J59" s="62"/>
      <c r="K59" s="65"/>
    </row>
    <row r="60" spans="1:11" ht="25.5" customHeight="1">
      <c r="A60" s="57" t="s">
        <v>53</v>
      </c>
      <c r="B60" s="121" t="s">
        <v>42</v>
      </c>
      <c r="C60" s="121"/>
      <c r="D60" s="121"/>
      <c r="E60" s="38">
        <f>E61</f>
        <v>1354612.7</v>
      </c>
      <c r="F60" s="38">
        <f>F61+F67+F68</f>
        <v>2243632.5439999998</v>
      </c>
      <c r="G60" s="38">
        <f>G61+G67+G68+G66</f>
        <v>1932833.754</v>
      </c>
      <c r="H60" s="55">
        <f t="shared" si="6"/>
        <v>142.6853412787286</v>
      </c>
      <c r="I60" s="38">
        <f t="shared" si="7"/>
        <v>86.14751819182028</v>
      </c>
      <c r="J60" s="32" t="s">
        <v>137</v>
      </c>
      <c r="K60" s="9"/>
    </row>
    <row r="61" spans="1:11" ht="27" customHeight="1">
      <c r="A61" s="57" t="s">
        <v>41</v>
      </c>
      <c r="B61" s="121" t="s">
        <v>54</v>
      </c>
      <c r="C61" s="121"/>
      <c r="D61" s="121"/>
      <c r="E61" s="38">
        <f>E62+E63+E64+E65</f>
        <v>1354612.7</v>
      </c>
      <c r="F61" s="38">
        <f>F62+F63+F64+F65</f>
        <v>2243657.9899999998</v>
      </c>
      <c r="G61" s="38">
        <f>G62+G63+G64+G65</f>
        <v>1907349.906</v>
      </c>
      <c r="H61" s="55">
        <f t="shared" si="6"/>
        <v>140.8040767667393</v>
      </c>
      <c r="I61" s="38">
        <f t="shared" si="7"/>
        <v>85.01072420578683</v>
      </c>
      <c r="J61" s="32" t="s">
        <v>104</v>
      </c>
      <c r="K61" s="10"/>
    </row>
    <row r="62" spans="1:11" ht="27" customHeight="1">
      <c r="A62" s="57" t="s">
        <v>110</v>
      </c>
      <c r="B62" s="130" t="s">
        <v>78</v>
      </c>
      <c r="C62" s="131"/>
      <c r="D62" s="132"/>
      <c r="E62" s="41">
        <v>50942.9</v>
      </c>
      <c r="F62" s="41">
        <v>142556.129</v>
      </c>
      <c r="G62" s="41">
        <v>142556.129</v>
      </c>
      <c r="H62" s="47">
        <f t="shared" si="6"/>
        <v>279.8351271717943</v>
      </c>
      <c r="I62" s="41">
        <f t="shared" si="7"/>
        <v>100</v>
      </c>
      <c r="J62" s="32" t="s">
        <v>104</v>
      </c>
      <c r="K62" s="10"/>
    </row>
    <row r="63" spans="1:11" ht="25.5" customHeight="1">
      <c r="A63" s="57" t="s">
        <v>111</v>
      </c>
      <c r="B63" s="130" t="s">
        <v>90</v>
      </c>
      <c r="C63" s="131"/>
      <c r="D63" s="132"/>
      <c r="E63" s="40">
        <v>475084.7</v>
      </c>
      <c r="F63" s="40">
        <v>739789.244</v>
      </c>
      <c r="G63" s="40">
        <v>469883.161</v>
      </c>
      <c r="H63" s="47">
        <f t="shared" si="6"/>
        <v>98.9051343897204</v>
      </c>
      <c r="I63" s="41">
        <f t="shared" si="7"/>
        <v>63.51581410664576</v>
      </c>
      <c r="J63" s="32" t="s">
        <v>104</v>
      </c>
      <c r="K63" s="11"/>
    </row>
    <row r="64" spans="1:11" ht="28.5" customHeight="1">
      <c r="A64" s="57" t="s">
        <v>112</v>
      </c>
      <c r="B64" s="115" t="s">
        <v>60</v>
      </c>
      <c r="C64" s="125"/>
      <c r="D64" s="126"/>
      <c r="E64" s="40">
        <v>828082.9</v>
      </c>
      <c r="F64" s="40">
        <v>1206755.723</v>
      </c>
      <c r="G64" s="40">
        <v>1205353.716</v>
      </c>
      <c r="H64" s="47">
        <f t="shared" si="6"/>
        <v>145.5595467555241</v>
      </c>
      <c r="I64" s="41">
        <f t="shared" si="7"/>
        <v>99.88382014907586</v>
      </c>
      <c r="J64" s="32" t="s">
        <v>104</v>
      </c>
      <c r="K64" s="11"/>
    </row>
    <row r="65" spans="1:11" s="20" customFormat="1" ht="28.5" customHeight="1">
      <c r="A65" s="57" t="s">
        <v>113</v>
      </c>
      <c r="B65" s="115" t="s">
        <v>107</v>
      </c>
      <c r="C65" s="116"/>
      <c r="D65" s="117"/>
      <c r="E65" s="40">
        <v>502.2</v>
      </c>
      <c r="F65" s="40">
        <v>154556.894</v>
      </c>
      <c r="G65" s="40">
        <v>89556.9</v>
      </c>
      <c r="H65" s="47">
        <f t="shared" si="6"/>
        <v>17832.915173237754</v>
      </c>
      <c r="I65" s="41">
        <f t="shared" si="7"/>
        <v>57.94429331634989</v>
      </c>
      <c r="J65" s="32" t="s">
        <v>104</v>
      </c>
      <c r="K65" s="11"/>
    </row>
    <row r="66" spans="1:11" s="20" customFormat="1" ht="28.5" customHeight="1">
      <c r="A66" s="57" t="s">
        <v>125</v>
      </c>
      <c r="B66" s="115" t="s">
        <v>126</v>
      </c>
      <c r="C66" s="116"/>
      <c r="D66" s="117"/>
      <c r="E66" s="40">
        <v>0</v>
      </c>
      <c r="F66" s="40">
        <v>0</v>
      </c>
      <c r="G66" s="40">
        <v>30000</v>
      </c>
      <c r="H66" s="47">
        <v>0</v>
      </c>
      <c r="I66" s="41">
        <v>0</v>
      </c>
      <c r="J66" s="32" t="s">
        <v>104</v>
      </c>
      <c r="K66" s="11"/>
    </row>
    <row r="67" spans="1:11" s="20" customFormat="1" ht="52.5" customHeight="1">
      <c r="A67" s="57" t="s">
        <v>118</v>
      </c>
      <c r="B67" s="69" t="s">
        <v>119</v>
      </c>
      <c r="C67" s="70"/>
      <c r="D67" s="71"/>
      <c r="E67" s="40">
        <v>0</v>
      </c>
      <c r="F67" s="40">
        <v>0</v>
      </c>
      <c r="G67" s="40">
        <v>3394.4</v>
      </c>
      <c r="H67" s="47">
        <v>0</v>
      </c>
      <c r="I67" s="41">
        <v>0</v>
      </c>
      <c r="J67" s="32" t="s">
        <v>104</v>
      </c>
      <c r="K67" s="11"/>
    </row>
    <row r="68" spans="1:10" ht="53.25" customHeight="1">
      <c r="A68" s="57" t="s">
        <v>114</v>
      </c>
      <c r="B68" s="118" t="s">
        <v>98</v>
      </c>
      <c r="C68" s="119"/>
      <c r="D68" s="120"/>
      <c r="E68" s="41">
        <v>0</v>
      </c>
      <c r="F68" s="41">
        <v>-25.446</v>
      </c>
      <c r="G68" s="40">
        <v>-7910.552</v>
      </c>
      <c r="H68" s="47">
        <v>0</v>
      </c>
      <c r="I68" s="41">
        <f>G68/F68*100</f>
        <v>31087.605124577534</v>
      </c>
      <c r="J68" s="32"/>
    </row>
    <row r="69" spans="1:11" ht="12.75" customHeight="1">
      <c r="A69" s="122" t="s">
        <v>89</v>
      </c>
      <c r="B69" s="123"/>
      <c r="C69" s="123"/>
      <c r="D69" s="124"/>
      <c r="E69" s="38">
        <f>E60+E59</f>
        <v>2228642.425</v>
      </c>
      <c r="F69" s="38">
        <f>F60+F59</f>
        <v>3238152.3039999995</v>
      </c>
      <c r="G69" s="38">
        <f>G60+G59</f>
        <v>2937509.56</v>
      </c>
      <c r="H69" s="22">
        <f t="shared" si="6"/>
        <v>131.80712738159423</v>
      </c>
      <c r="I69" s="21">
        <f>G69/F69*100</f>
        <v>90.71560829215402</v>
      </c>
      <c r="J69" s="31"/>
      <c r="K69" s="9"/>
    </row>
    <row r="71" spans="7:8" ht="12.75">
      <c r="G71" s="56"/>
      <c r="H71" s="13"/>
    </row>
  </sheetData>
  <sheetProtection/>
  <mergeCells count="64">
    <mergeCell ref="B66:D66"/>
    <mergeCell ref="B68:D68"/>
    <mergeCell ref="B60:D60"/>
    <mergeCell ref="A69:D69"/>
    <mergeCell ref="B64:D64"/>
    <mergeCell ref="B58:D58"/>
    <mergeCell ref="B59:D59"/>
    <mergeCell ref="B61:D61"/>
    <mergeCell ref="B62:D62"/>
    <mergeCell ref="B63:D63"/>
    <mergeCell ref="B65:D65"/>
    <mergeCell ref="B52:D52"/>
    <mergeCell ref="B53:D53"/>
    <mergeCell ref="B54:D54"/>
    <mergeCell ref="B55:D55"/>
    <mergeCell ref="B56:D56"/>
    <mergeCell ref="B57:D57"/>
    <mergeCell ref="B47:D47"/>
    <mergeCell ref="B48:D48"/>
    <mergeCell ref="B49:D49"/>
    <mergeCell ref="B50:D50"/>
    <mergeCell ref="B51:D51"/>
    <mergeCell ref="B46:D46"/>
    <mergeCell ref="B40:D40"/>
    <mergeCell ref="B42:D42"/>
    <mergeCell ref="B44:D44"/>
    <mergeCell ref="B41:D41"/>
    <mergeCell ref="B45:D45"/>
    <mergeCell ref="B39:D39"/>
    <mergeCell ref="B43:D43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0:D20"/>
    <mergeCell ref="B26:D26"/>
    <mergeCell ref="A5:J5"/>
    <mergeCell ref="A6:J6"/>
    <mergeCell ref="B13:D13"/>
    <mergeCell ref="B14:D14"/>
    <mergeCell ref="B15:D15"/>
    <mergeCell ref="B16:D16"/>
    <mergeCell ref="B67:D67"/>
    <mergeCell ref="B9:D9"/>
    <mergeCell ref="B10:D10"/>
    <mergeCell ref="A8:F8"/>
    <mergeCell ref="B11:D11"/>
    <mergeCell ref="B12:D12"/>
    <mergeCell ref="B17:D17"/>
    <mergeCell ref="B18:D18"/>
    <mergeCell ref="B19:D19"/>
    <mergeCell ref="B21:D21"/>
  </mergeCells>
  <printOptions horizontalCentered="1"/>
  <pageMargins left="0.1968503937007874" right="0" top="0" bottom="0" header="0.31496062992125984" footer="0.31496062992125984"/>
  <pageSetup fitToHeight="0" horizontalDpi="600" verticalDpi="600" orientation="landscape" paperSize="9" scale="7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ALG_SOFT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</dc:creator>
  <cp:keywords/>
  <dc:description/>
  <cp:lastModifiedBy>Герасимова</cp:lastModifiedBy>
  <cp:lastPrinted>2021-03-16T02:06:00Z</cp:lastPrinted>
  <dcterms:created xsi:type="dcterms:W3CDTF">2002-11-03T23:52:07Z</dcterms:created>
  <dcterms:modified xsi:type="dcterms:W3CDTF">2024-04-15T02:16:55Z</dcterms:modified>
  <cp:category/>
  <cp:version/>
  <cp:contentType/>
  <cp:contentStatus/>
</cp:coreProperties>
</file>