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45" windowWidth="16290" windowHeight="8715" activeTab="0"/>
  </bookViews>
  <sheets>
    <sheet name="2016-2020" sheetId="1" r:id="rId1"/>
  </sheets>
  <definedNames>
    <definedName name="_xlnm.Print_Titles" localSheetId="0">'2016-2020'!$4:$4</definedName>
    <definedName name="_xlnm.Print_Area" localSheetId="0">'2016-2020'!$A$1:$H$106</definedName>
  </definedNames>
  <calcPr fullCalcOnLoad="1"/>
</workbook>
</file>

<file path=xl/sharedStrings.xml><?xml version="1.0" encoding="utf-8"?>
<sst xmlns="http://schemas.openxmlformats.org/spreadsheetml/2006/main" count="260" uniqueCount="181">
  <si>
    <t>№ п/п</t>
  </si>
  <si>
    <t>Наименование показателя</t>
  </si>
  <si>
    <t>1.</t>
  </si>
  <si>
    <t>Число зарегистрированных хозяйствующих субъектов (предприятий, организаций, филиалов, обособленных подразделений), на конец года</t>
  </si>
  <si>
    <t>единиц</t>
  </si>
  <si>
    <t>2.</t>
  </si>
  <si>
    <t>Среднемесячная заработная плата работников крупных, средних и некоммерческих организаций</t>
  </si>
  <si>
    <t>рублей</t>
  </si>
  <si>
    <t>3.</t>
  </si>
  <si>
    <t>человек</t>
  </si>
  <si>
    <t>4.</t>
  </si>
  <si>
    <t>Ввод в действие общей площади жилых домов</t>
  </si>
  <si>
    <t>кв.м.</t>
  </si>
  <si>
    <t>в том числе индивидуальными застройщиками</t>
  </si>
  <si>
    <t>Оборот розничной торговли</t>
  </si>
  <si>
    <t>млн. рублей</t>
  </si>
  <si>
    <t>6.</t>
  </si>
  <si>
    <t>Оборот общественного питания</t>
  </si>
  <si>
    <t>9.</t>
  </si>
  <si>
    <t>7.</t>
  </si>
  <si>
    <t>Обеспеченность населения жильем</t>
  </si>
  <si>
    <t>кв.м. на 1 жителя</t>
  </si>
  <si>
    <t>8.</t>
  </si>
  <si>
    <t>Доля освещенных частей улиц в общей протяженности улиц, проездов, набережных</t>
  </si>
  <si>
    <t>%</t>
  </si>
  <si>
    <t>11.</t>
  </si>
  <si>
    <t>12.</t>
  </si>
  <si>
    <t>Расходы местного бюджета</t>
  </si>
  <si>
    <t>10.</t>
  </si>
  <si>
    <t>Число официально зарегистрированных безработных по итогам года</t>
  </si>
  <si>
    <t>Уровень зарегистрированной безработицы</t>
  </si>
  <si>
    <t>% к трудоспособному населению</t>
  </si>
  <si>
    <t>Численность населения по итогам года</t>
  </si>
  <si>
    <t>Общая площадь жилищного фонда города</t>
  </si>
  <si>
    <t>тыс.кв.м.</t>
  </si>
  <si>
    <t>Единица измерения</t>
  </si>
  <si>
    <t>Дефицит (профицит) бюджета</t>
  </si>
  <si>
    <t>Общая численность населения, состоящего на учете в качестве нуждающегося в жилых помещениях</t>
  </si>
  <si>
    <t>Общая площадь ветхого и аварийного жилищного фонда</t>
  </si>
  <si>
    <t>тыс. кв.м.</t>
  </si>
  <si>
    <t>Численность населения, получившего жилые помещения и улучившего жилищные условия в отчетном году</t>
  </si>
  <si>
    <t>в том числе:</t>
  </si>
  <si>
    <t>городского</t>
  </si>
  <si>
    <t>сельского</t>
  </si>
  <si>
    <t>в том числе по видам экономической деятельности:</t>
  </si>
  <si>
    <t>производственные виды деятельности</t>
  </si>
  <si>
    <t>торговля, общественное питание, услуги населению</t>
  </si>
  <si>
    <t>государственное управление, обеспечение военной безопасностью</t>
  </si>
  <si>
    <t>транспорт и связь</t>
  </si>
  <si>
    <t>образование, здравоохранение, социальные услуги</t>
  </si>
  <si>
    <t>строительство</t>
  </si>
  <si>
    <t>прочие виды деятельности</t>
  </si>
  <si>
    <t>Хозяйствующие субъекты</t>
  </si>
  <si>
    <t>Рынок труда</t>
  </si>
  <si>
    <t>Доходы населения</t>
  </si>
  <si>
    <t>Индекс потребительских цен на товары и услуги к соответствующему периоду прошлого года</t>
  </si>
  <si>
    <t>на продовольственные товары</t>
  </si>
  <si>
    <t>на непродовольственные товары</t>
  </si>
  <si>
    <t>на услуги</t>
  </si>
  <si>
    <t>5.</t>
  </si>
  <si>
    <t>Развитие потребительского рынка, расходы населения</t>
  </si>
  <si>
    <t>темп роста к предыдущему году в сопоставимых ценах</t>
  </si>
  <si>
    <t>Жилищно-коммунальное хозяйство</t>
  </si>
  <si>
    <t>Общая протяженность освещенных улиц</t>
  </si>
  <si>
    <t>км</t>
  </si>
  <si>
    <t>Объем инвестиций в основной капитал</t>
  </si>
  <si>
    <t>Число семей, получивших субсидию на оплату ЖКУ на конец периода</t>
  </si>
  <si>
    <t>в том числе по видам деятельности:</t>
  </si>
  <si>
    <t>обрабатывающие производства</t>
  </si>
  <si>
    <t>Поголовье КРС в хозяйствах всех категорий</t>
  </si>
  <si>
    <t>голов</t>
  </si>
  <si>
    <t>Исполнение бюджета</t>
  </si>
  <si>
    <t>Безвозмездные перечисления</t>
  </si>
  <si>
    <t>в том числе налоговые и неналоговые доходы местного бюджета</t>
  </si>
  <si>
    <t>Налоговые доходы</t>
  </si>
  <si>
    <t>Неналоговые доходы</t>
  </si>
  <si>
    <t>Социальная сфера</t>
  </si>
  <si>
    <t>Протяженность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</si>
  <si>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</si>
  <si>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Начислено (предъявлено)  жилищно-коммунальных платежей населению</t>
  </si>
  <si>
    <t>Число родившихся</t>
  </si>
  <si>
    <t>Число умерших</t>
  </si>
  <si>
    <t>2016 г.</t>
  </si>
  <si>
    <t>Показатели социально-экономического развития г. Белогорск  (данные Амурстата)</t>
  </si>
  <si>
    <t>2017 г.</t>
  </si>
  <si>
    <t>Демографические, миграционные показатели</t>
  </si>
  <si>
    <t>на 1000 человек населения</t>
  </si>
  <si>
    <t>Миграционный прирост (+), убыль (-)</t>
  </si>
  <si>
    <t>Естественный прирост (+),  убыль (-)</t>
  </si>
  <si>
    <t>Прибыло</t>
  </si>
  <si>
    <t>Выбыло</t>
  </si>
  <si>
    <t>Среднегодовая численность населения</t>
  </si>
  <si>
    <t>Сельское хозяйство</t>
  </si>
  <si>
    <t>Доходы, всего</t>
  </si>
  <si>
    <t>Цены на товары и услуги</t>
  </si>
  <si>
    <t>Продукция сельского хозяйства в хозяйствах всех категорий</t>
  </si>
  <si>
    <t>продукция растениеводства</t>
  </si>
  <si>
    <t>продукция животноводства</t>
  </si>
  <si>
    <t>Доля детей в возрасте 1-6 лет, получающих дошкольную образовательную услугу и (или) услугу по их содержанию в муниципальных общеобразовательных учреждениях в общей численности детей в возрасте 1-6 лет</t>
  </si>
  <si>
    <t>Доля муниципальных общеобразовательных учреждений, соответствующих современным требованиям обучения в общем количестве муниципальных общеобразовательных учреждений</t>
  </si>
  <si>
    <t>Численность детей, обучающихся в муниципальных общеобразовательных учреждениях</t>
  </si>
  <si>
    <t>Доля населения, систематически занимающего физической культурой и спортом в общей численности населения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</si>
  <si>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</si>
  <si>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</si>
  <si>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</si>
  <si>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</si>
  <si>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</si>
  <si>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</si>
  <si>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</si>
  <si>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</si>
  <si>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</si>
  <si>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</si>
  <si>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</si>
  <si>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</si>
  <si>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</si>
  <si>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</si>
  <si>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</si>
  <si>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</si>
  <si>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</si>
  <si>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</si>
  <si>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</si>
  <si>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</si>
  <si>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</si>
  <si>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</si>
  <si>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</si>
  <si>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</si>
  <si>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</si>
  <si>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</si>
  <si>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</si>
  <si>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</si>
  <si>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</si>
  <si>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</si>
  <si>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</si>
  <si>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</si>
  <si>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</si>
  <si>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r>
      <t xml:space="preserve">Инвестиции </t>
    </r>
    <r>
      <rPr>
        <sz val="13"/>
        <rFont val="Times New Roman"/>
        <family val="1"/>
      </rPr>
      <t>(</t>
    </r>
    <r>
      <rPr>
        <i/>
        <sz val="13"/>
        <rFont val="Times New Roman"/>
        <family val="1"/>
      </rPr>
      <t>без субъектов малого предпринимательства и объема инвестиций, не наблюдаемых прямыми статистическими методами)</t>
    </r>
  </si>
  <si>
    <t>-</t>
  </si>
  <si>
    <t>Среднесписочная численность работников крупных и средних  организаций</t>
  </si>
  <si>
    <t>Индекс промышленного производства</t>
  </si>
  <si>
    <t>темп роста к предыдущему году</t>
  </si>
  <si>
    <t>% к предыдущему году</t>
  </si>
  <si>
    <t>46.</t>
  </si>
  <si>
    <t>47.</t>
  </si>
  <si>
    <t>48.</t>
  </si>
  <si>
    <t>49.</t>
  </si>
  <si>
    <t>50.</t>
  </si>
  <si>
    <t>семей</t>
  </si>
  <si>
    <t>Фактически оплачено населением жилищно-коммунальных услуг</t>
  </si>
  <si>
    <t>2018 г.</t>
  </si>
  <si>
    <t xml:space="preserve">Доля населения, получившего жилые помещения и улучившего жилищные условия, в общей численности населения, состоящего на учете в качестве нуждающегося в жилых помещениях </t>
  </si>
  <si>
    <r>
      <rPr>
        <sz val="13"/>
        <rFont val="Symbol"/>
        <family val="1"/>
      </rPr>
      <t>­</t>
    </r>
    <r>
      <rPr>
        <sz val="13"/>
        <rFont val="Times New Roman"/>
        <family val="1"/>
      </rPr>
      <t xml:space="preserve"> в 23 раза</t>
    </r>
  </si>
  <si>
    <t>Отгружено товаров собственного производства, выполнено работ и услуг собственными силами крупных и средних предприятий по производственным видам деятельности, всего</t>
  </si>
  <si>
    <t>2019 г.</t>
  </si>
  <si>
    <t>Реальный рост заработной платы 
(с учетом роста цен на товары и услуги)</t>
  </si>
  <si>
    <t xml:space="preserve">Сумма субсидий, начисленная населению на оплату ЖКУ 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</si>
  <si>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</si>
  <si>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</si>
  <si>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2020 г.</t>
  </si>
  <si>
    <t>1 479,3
оценка</t>
  </si>
  <si>
    <t>4,3
 оценка</t>
  </si>
  <si>
    <r>
      <t xml:space="preserve">Производство </t>
    </r>
    <r>
      <rPr>
        <i/>
        <sz val="13"/>
        <rFont val="Times New Roman"/>
        <family val="1"/>
      </rPr>
      <t>(без учета субъектов предпринимательской деятельности)</t>
    </r>
  </si>
  <si>
    <t>195 
оценка</t>
  </si>
  <si>
    <t>Число субъектов малого и среднего предпринимательства в расчете на 10 тысяч человек населения</t>
  </si>
  <si>
    <t>на 10 000 человек населения</t>
  </si>
  <si>
    <t>Число детей в возрасте 1-6 лет, получающих дошкольную образовательную услугу и (или) услугу  по их содержанию в муниципальных общеобразовательных учреждениях</t>
  </si>
  <si>
    <t>Общая численность детей в возрасте 1-6 лет</t>
  </si>
  <si>
    <r>
      <t xml:space="preserve">1 283,9 </t>
    </r>
    <r>
      <rPr>
        <sz val="11"/>
        <rFont val="Times New Roman"/>
        <family val="1"/>
      </rPr>
      <t xml:space="preserve">
оперативные данные</t>
    </r>
  </si>
  <si>
    <r>
      <t xml:space="preserve">1 175,1 
</t>
    </r>
    <r>
      <rPr>
        <sz val="11"/>
        <rFont val="Times New Roman"/>
        <family val="1"/>
      </rPr>
      <t>оперативные данные</t>
    </r>
  </si>
  <si>
    <t xml:space="preserve">х </t>
  </si>
  <si>
    <t>х</t>
  </si>
  <si>
    <r>
      <t xml:space="preserve">91,93 </t>
    </r>
    <r>
      <rPr>
        <sz val="13"/>
        <rFont val="Calibri"/>
        <family val="2"/>
      </rPr>
      <t>*</t>
    </r>
  </si>
  <si>
    <r>
      <t xml:space="preserve">95,83 </t>
    </r>
    <r>
      <rPr>
        <sz val="13"/>
        <rFont val="Symbol"/>
        <family val="1"/>
      </rPr>
      <t>*</t>
    </r>
  </si>
  <si>
    <t xml:space="preserve">* - расчет показателя произведен согласно Методическим рекомендациям Минэкономразвития России от 18.07.2017 № 19782-АЦ/Д14и по подготовке сводного доклада субъекта РФ о результатах мониторинга эффективности деятельности ОМСУ городских округов и муниципальных районов, расположенных в границах субъекта РФ. </t>
  </si>
  <si>
    <t>С 2017 года официальная статистическая информация разрабатывается Росстатом на основе новых версий классификаторов: ОКВЭД 2 и ОКПД 2.</t>
  </si>
  <si>
    <t>22,6
оценка</t>
  </si>
  <si>
    <t>670
оценка</t>
  </si>
  <si>
    <t>1 033
оценка</t>
  </si>
  <si>
    <t>1 374
оценка</t>
  </si>
  <si>
    <t>1 813
оценка</t>
  </si>
  <si>
    <t>64 964
оценка</t>
  </si>
  <si>
    <t>65 370 
оценка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</si>
</sst>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00"/>
    <numFmt numFmtId="195" formatCode="0.0000"/>
    <numFmt numFmtId="196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3"/>
      <name val="Symbol"/>
      <family val="1"/>
    </font>
    <font>
      <sz val="13"/>
      <name val="Calibri"/>
      <family val="2"/>
    </font>
    <font>
      <sz val="14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3" fontId="4" fillId="33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2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9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93" fontId="0" fillId="33" borderId="10" xfId="0" applyNumberFormat="1" applyFont="1" applyFill="1" applyBorder="1" applyAlignment="1">
      <alignment horizontal="center" vertical="center"/>
    </xf>
    <xf numFmtId="193" fontId="0" fillId="0" borderId="10" xfId="0" applyNumberFormat="1" applyBorder="1" applyAlignment="1">
      <alignment horizontal="center" vertical="center"/>
    </xf>
    <xf numFmtId="193" fontId="0" fillId="0" borderId="10" xfId="0" applyNumberFormat="1" applyFill="1" applyBorder="1" applyAlignment="1">
      <alignment horizontal="center" vertical="center"/>
    </xf>
    <xf numFmtId="193" fontId="1" fillId="34" borderId="10" xfId="0" applyNumberFormat="1" applyFont="1" applyFill="1" applyBorder="1" applyAlignment="1">
      <alignment horizontal="center" vertical="center" wrapText="1"/>
    </xf>
    <xf numFmtId="193" fontId="0" fillId="34" borderId="10" xfId="0" applyNumberForma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93" fontId="1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34" borderId="14" xfId="0" applyFont="1" applyFill="1" applyBorder="1" applyAlignment="1">
      <alignment horizontal="justify" vertical="center" wrapText="1"/>
    </xf>
    <xf numFmtId="0" fontId="2" fillId="34" borderId="15" xfId="0" applyFont="1" applyFill="1" applyBorder="1" applyAlignment="1">
      <alignment horizontal="justify" wrapText="1"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33" borderId="0" xfId="0" applyFont="1" applyFill="1" applyAlignment="1">
      <alignment horizontal="justify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20</xdr:row>
      <xdr:rowOff>323850</xdr:rowOff>
    </xdr:from>
    <xdr:ext cx="4762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9172575" y="79629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view="pageBreakPreview" zoomScale="80" zoomScaleNormal="80" zoomScaleSheetLayoutView="80" workbookViewId="0" topLeftCell="A1">
      <pane xSplit="3" ySplit="4" topLeftCell="E8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80" sqref="B80"/>
    </sheetView>
  </sheetViews>
  <sheetFormatPr defaultColWidth="9.140625" defaultRowHeight="12.75"/>
  <cols>
    <col min="1" max="1" width="5.140625" style="46" customWidth="1"/>
    <col min="2" max="2" width="50.7109375" style="6" customWidth="1"/>
    <col min="3" max="3" width="20.00390625" style="6" customWidth="1"/>
    <col min="4" max="8" width="20.00390625" style="0" customWidth="1"/>
    <col min="9" max="35" width="9.140625" style="3" customWidth="1"/>
  </cols>
  <sheetData>
    <row r="1" spans="1:35" s="1" customFormat="1" ht="23.25" customHeight="1">
      <c r="A1" s="105" t="s">
        <v>83</v>
      </c>
      <c r="B1" s="105"/>
      <c r="C1" s="105"/>
      <c r="D1" s="106"/>
      <c r="E1" s="107"/>
      <c r="F1" s="108"/>
      <c r="G1" s="108"/>
      <c r="H1" s="108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s="1" customFormat="1" ht="12.75" customHeight="1">
      <c r="A2" s="115"/>
      <c r="B2" s="116"/>
      <c r="C2" s="116"/>
      <c r="D2" s="116"/>
      <c r="E2" s="116"/>
      <c r="F2" s="116"/>
      <c r="G2" s="116"/>
      <c r="H2" s="116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s="1" customFormat="1" ht="12.75" customHeight="1">
      <c r="A3" s="92"/>
      <c r="B3" s="93"/>
      <c r="C3" s="93"/>
      <c r="D3" s="93"/>
      <c r="E3" s="93"/>
      <c r="F3" s="93"/>
      <c r="G3" s="93"/>
      <c r="H3" s="9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s="2" customFormat="1" ht="33" customHeight="1">
      <c r="A4" s="44" t="s">
        <v>0</v>
      </c>
      <c r="B4" s="8" t="s">
        <v>1</v>
      </c>
      <c r="C4" s="7" t="s">
        <v>35</v>
      </c>
      <c r="D4" s="9" t="s">
        <v>82</v>
      </c>
      <c r="E4" s="9" t="s">
        <v>84</v>
      </c>
      <c r="F4" s="9" t="s">
        <v>148</v>
      </c>
      <c r="G4" s="9" t="s">
        <v>152</v>
      </c>
      <c r="H4" s="9" t="s">
        <v>157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8" s="71" customFormat="1" ht="33" customHeight="1">
      <c r="A5" s="56"/>
      <c r="B5" s="55" t="s">
        <v>85</v>
      </c>
      <c r="C5" s="56"/>
      <c r="D5" s="56"/>
      <c r="E5" s="56"/>
      <c r="F5" s="57"/>
      <c r="G5" s="58"/>
      <c r="H5" s="86"/>
    </row>
    <row r="6" spans="1:35" s="2" customFormat="1" ht="33" customHeight="1">
      <c r="A6" s="114" t="s">
        <v>2</v>
      </c>
      <c r="B6" s="118" t="s">
        <v>88</v>
      </c>
      <c r="C6" s="10" t="s">
        <v>9</v>
      </c>
      <c r="D6" s="12">
        <v>-71</v>
      </c>
      <c r="E6" s="12">
        <v>-136</v>
      </c>
      <c r="F6" s="10">
        <v>-123</v>
      </c>
      <c r="G6" s="12">
        <v>-291</v>
      </c>
      <c r="H6" s="104">
        <v>-363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5" s="2" customFormat="1" ht="33" customHeight="1">
      <c r="A7" s="114"/>
      <c r="B7" s="124"/>
      <c r="C7" s="10" t="s">
        <v>86</v>
      </c>
      <c r="D7" s="22">
        <v>-1</v>
      </c>
      <c r="E7" s="20">
        <f>E6/E16*1000</f>
        <v>-2.040357062485935</v>
      </c>
      <c r="F7" s="20">
        <f>F6/F16*1000</f>
        <v>-1.8557074318819589</v>
      </c>
      <c r="G7" s="23">
        <f>G6/G16*1000</f>
        <v>-4.424106056920458</v>
      </c>
      <c r="H7" s="23">
        <v>-5.6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s="2" customFormat="1" ht="33" customHeight="1">
      <c r="A8" s="114" t="s">
        <v>5</v>
      </c>
      <c r="B8" s="118" t="s">
        <v>80</v>
      </c>
      <c r="C8" s="10" t="s">
        <v>9</v>
      </c>
      <c r="D8" s="12">
        <v>836</v>
      </c>
      <c r="E8" s="12">
        <v>748</v>
      </c>
      <c r="F8" s="78">
        <v>763</v>
      </c>
      <c r="G8" s="12">
        <v>633</v>
      </c>
      <c r="H8" s="10" t="s">
        <v>175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5" s="2" customFormat="1" ht="33" customHeight="1">
      <c r="A9" s="114"/>
      <c r="B9" s="118"/>
      <c r="C9" s="10" t="s">
        <v>86</v>
      </c>
      <c r="D9" s="22">
        <v>12.5</v>
      </c>
      <c r="E9" s="22">
        <f>E8/E16*1000</f>
        <v>11.221963843672642</v>
      </c>
      <c r="F9" s="31">
        <f>F8/F16*1000</f>
        <v>11.511420898584834</v>
      </c>
      <c r="G9" s="23">
        <f>G8/G16*1000</f>
        <v>9.62357090732182</v>
      </c>
      <c r="H9" s="23">
        <v>10.3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5" s="2" customFormat="1" ht="33" customHeight="1">
      <c r="A10" s="114" t="s">
        <v>8</v>
      </c>
      <c r="B10" s="118" t="s">
        <v>81</v>
      </c>
      <c r="C10" s="10" t="s">
        <v>9</v>
      </c>
      <c r="D10" s="12">
        <v>907</v>
      </c>
      <c r="E10" s="12">
        <v>884</v>
      </c>
      <c r="F10" s="78">
        <v>886</v>
      </c>
      <c r="G10" s="12">
        <v>924</v>
      </c>
      <c r="H10" s="10" t="s">
        <v>176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5" s="2" customFormat="1" ht="33" customHeight="1">
      <c r="A11" s="114"/>
      <c r="B11" s="118"/>
      <c r="C11" s="10" t="s">
        <v>86</v>
      </c>
      <c r="D11" s="22">
        <v>13.5</v>
      </c>
      <c r="E11" s="22">
        <f>E10/E16*1000</f>
        <v>13.262320906158578</v>
      </c>
      <c r="F11" s="22">
        <f>F10/F16*1000</f>
        <v>13.367128330466793</v>
      </c>
      <c r="G11" s="23">
        <f>G10/G16*1000</f>
        <v>14.047676964242276</v>
      </c>
      <c r="H11" s="23">
        <v>15.9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5" s="2" customFormat="1" ht="33" customHeight="1">
      <c r="A12" s="114" t="s">
        <v>10</v>
      </c>
      <c r="B12" s="118" t="s">
        <v>87</v>
      </c>
      <c r="C12" s="10" t="s">
        <v>9</v>
      </c>
      <c r="D12" s="15">
        <f>D14-D15</f>
        <v>-315</v>
      </c>
      <c r="E12" s="15">
        <f>E14-E15</f>
        <v>-126</v>
      </c>
      <c r="F12" s="15">
        <f>F14-F15</f>
        <v>-250</v>
      </c>
      <c r="G12" s="14">
        <f>G14-G15</f>
        <v>-215</v>
      </c>
      <c r="H12" s="104">
        <v>-439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 s="2" customFormat="1" ht="33" customHeight="1">
      <c r="A13" s="114"/>
      <c r="B13" s="118"/>
      <c r="C13" s="10" t="s">
        <v>86</v>
      </c>
      <c r="D13" s="22">
        <f>D12/D16*1000</f>
        <v>-4.707323998386061</v>
      </c>
      <c r="E13" s="22">
        <f>E12/E16*1000</f>
        <v>-1.890330807891381</v>
      </c>
      <c r="F13" s="22">
        <f>F12/F16*1000</f>
        <v>-3.7717630729308107</v>
      </c>
      <c r="G13" s="23">
        <f>G12/G16*1000</f>
        <v>-3.2686694234979328</v>
      </c>
      <c r="H13" s="23">
        <v>-6.8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s="2" customFormat="1" ht="33.75" customHeight="1">
      <c r="A14" s="37" t="s">
        <v>59</v>
      </c>
      <c r="B14" s="11" t="s">
        <v>89</v>
      </c>
      <c r="C14" s="10" t="s">
        <v>9</v>
      </c>
      <c r="D14" s="14">
        <v>1961</v>
      </c>
      <c r="E14" s="14">
        <v>1977</v>
      </c>
      <c r="F14" s="15">
        <v>1906</v>
      </c>
      <c r="G14" s="14">
        <v>1747</v>
      </c>
      <c r="H14" s="14" t="s">
        <v>177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s="2" customFormat="1" ht="33.75" customHeight="1">
      <c r="A15" s="37" t="s">
        <v>16</v>
      </c>
      <c r="B15" s="11" t="s">
        <v>90</v>
      </c>
      <c r="C15" s="10" t="s">
        <v>9</v>
      </c>
      <c r="D15" s="14">
        <v>2276</v>
      </c>
      <c r="E15" s="14">
        <v>2103</v>
      </c>
      <c r="F15" s="15">
        <v>2156</v>
      </c>
      <c r="G15" s="14">
        <v>1962</v>
      </c>
      <c r="H15" s="14" t="s">
        <v>178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s="99" customFormat="1" ht="33.75" customHeight="1">
      <c r="A16" s="37" t="s">
        <v>19</v>
      </c>
      <c r="B16" s="36" t="s">
        <v>32</v>
      </c>
      <c r="C16" s="78" t="s">
        <v>9</v>
      </c>
      <c r="D16" s="27">
        <v>66917</v>
      </c>
      <c r="E16" s="27">
        <v>66655</v>
      </c>
      <c r="F16" s="27">
        <v>66282</v>
      </c>
      <c r="G16" s="27">
        <v>65776</v>
      </c>
      <c r="H16" s="14" t="s">
        <v>179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</row>
    <row r="17" spans="1:35" s="2" customFormat="1" ht="20.25" customHeight="1">
      <c r="A17" s="37"/>
      <c r="B17" s="95" t="s">
        <v>41</v>
      </c>
      <c r="C17" s="10"/>
      <c r="D17" s="13"/>
      <c r="E17" s="32"/>
      <c r="F17" s="10"/>
      <c r="G17" s="32"/>
      <c r="H17" s="103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s="2" customFormat="1" ht="33.75" customHeight="1">
      <c r="A18" s="37"/>
      <c r="B18" s="95" t="s">
        <v>42</v>
      </c>
      <c r="C18" s="10" t="s">
        <v>9</v>
      </c>
      <c r="D18" s="14">
        <v>66445</v>
      </c>
      <c r="E18" s="14">
        <v>66183</v>
      </c>
      <c r="F18" s="15">
        <v>65809</v>
      </c>
      <c r="G18" s="15">
        <v>65315</v>
      </c>
      <c r="H18" s="14">
        <v>64511</v>
      </c>
      <c r="I18" s="96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s="2" customFormat="1" ht="33.75" customHeight="1">
      <c r="A19" s="37"/>
      <c r="B19" s="95" t="s">
        <v>43</v>
      </c>
      <c r="C19" s="10" t="s">
        <v>9</v>
      </c>
      <c r="D19" s="14">
        <f>D16-D18</f>
        <v>472</v>
      </c>
      <c r="E19" s="14">
        <f>E16-E18</f>
        <v>472</v>
      </c>
      <c r="F19" s="10">
        <v>473</v>
      </c>
      <c r="G19" s="10">
        <v>461</v>
      </c>
      <c r="H19" s="12">
        <v>453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s="2" customFormat="1" ht="33.75" customHeight="1">
      <c r="A20" s="37" t="s">
        <v>22</v>
      </c>
      <c r="B20" s="11" t="s">
        <v>91</v>
      </c>
      <c r="C20" s="10" t="s">
        <v>9</v>
      </c>
      <c r="D20" s="14">
        <v>67110</v>
      </c>
      <c r="E20" s="14">
        <v>66786</v>
      </c>
      <c r="F20" s="15">
        <v>66469</v>
      </c>
      <c r="G20" s="15">
        <v>66029</v>
      </c>
      <c r="H20" s="14" t="s">
        <v>180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8" s="71" customFormat="1" ht="33" customHeight="1">
      <c r="A21" s="59"/>
      <c r="B21" s="55" t="s">
        <v>52</v>
      </c>
      <c r="C21" s="59"/>
      <c r="D21" s="60"/>
      <c r="E21" s="60"/>
      <c r="F21" s="59"/>
      <c r="G21" s="58"/>
      <c r="H21" s="86"/>
    </row>
    <row r="22" spans="1:8" s="71" customFormat="1" ht="54.75" customHeight="1">
      <c r="A22" s="12" t="s">
        <v>18</v>
      </c>
      <c r="B22" s="18" t="s">
        <v>162</v>
      </c>
      <c r="C22" s="12" t="s">
        <v>163</v>
      </c>
      <c r="D22" s="23">
        <v>202.9</v>
      </c>
      <c r="E22" s="23">
        <v>189</v>
      </c>
      <c r="F22" s="23">
        <v>226.3</v>
      </c>
      <c r="G22" s="23">
        <v>233.4</v>
      </c>
      <c r="H22" s="23">
        <v>223</v>
      </c>
    </row>
    <row r="23" spans="1:35" s="28" customFormat="1" ht="80.25" customHeight="1">
      <c r="A23" s="37" t="s">
        <v>28</v>
      </c>
      <c r="B23" s="26" t="s">
        <v>3</v>
      </c>
      <c r="C23" s="78" t="s">
        <v>4</v>
      </c>
      <c r="D23" s="78">
        <f>D25+D26+D27+D28+D29+D30+D31</f>
        <v>631</v>
      </c>
      <c r="E23" s="78">
        <f>E25+E26+E27+E28+E29+E30+E31</f>
        <v>609</v>
      </c>
      <c r="F23" s="33">
        <v>617</v>
      </c>
      <c r="G23" s="78">
        <f>G25+G26+G27+G28+G29+G30+G31</f>
        <v>613</v>
      </c>
      <c r="H23" s="27">
        <f>H25+H26+H27+H28+H29+H30+H31</f>
        <v>581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8" ht="33.75" customHeight="1">
      <c r="A24" s="45"/>
      <c r="B24" s="95" t="s">
        <v>44</v>
      </c>
      <c r="C24" s="10"/>
      <c r="D24" s="17"/>
      <c r="E24" s="17"/>
      <c r="F24" s="34"/>
      <c r="G24" s="49"/>
      <c r="H24" s="84"/>
    </row>
    <row r="25" spans="1:8" ht="33.75" customHeight="1">
      <c r="A25" s="45"/>
      <c r="B25" s="95" t="s">
        <v>45</v>
      </c>
      <c r="C25" s="10" t="s">
        <v>4</v>
      </c>
      <c r="D25" s="12">
        <v>86</v>
      </c>
      <c r="E25" s="12">
        <v>92</v>
      </c>
      <c r="F25" s="34">
        <v>97</v>
      </c>
      <c r="G25" s="34">
        <v>103</v>
      </c>
      <c r="H25" s="34">
        <v>105</v>
      </c>
    </row>
    <row r="26" spans="1:8" ht="33.75" customHeight="1">
      <c r="A26" s="45"/>
      <c r="B26" s="95" t="s">
        <v>46</v>
      </c>
      <c r="C26" s="10" t="s">
        <v>4</v>
      </c>
      <c r="D26" s="12">
        <v>227</v>
      </c>
      <c r="E26" s="12">
        <v>232</v>
      </c>
      <c r="F26" s="34">
        <v>241</v>
      </c>
      <c r="G26" s="34">
        <v>246</v>
      </c>
      <c r="H26" s="34">
        <v>215</v>
      </c>
    </row>
    <row r="27" spans="1:8" ht="33.75" customHeight="1">
      <c r="A27" s="45"/>
      <c r="B27" s="95" t="s">
        <v>47</v>
      </c>
      <c r="C27" s="10" t="s">
        <v>4</v>
      </c>
      <c r="D27" s="12">
        <v>51</v>
      </c>
      <c r="E27" s="12">
        <v>48</v>
      </c>
      <c r="F27" s="34">
        <v>48</v>
      </c>
      <c r="G27" s="34">
        <v>45</v>
      </c>
      <c r="H27" s="34">
        <v>45</v>
      </c>
    </row>
    <row r="28" spans="1:8" ht="33.75" customHeight="1">
      <c r="A28" s="45"/>
      <c r="B28" s="95" t="s">
        <v>48</v>
      </c>
      <c r="C28" s="10" t="s">
        <v>4</v>
      </c>
      <c r="D28" s="12">
        <v>37</v>
      </c>
      <c r="E28" s="12">
        <v>39</v>
      </c>
      <c r="F28" s="34">
        <v>43</v>
      </c>
      <c r="G28" s="34">
        <v>35</v>
      </c>
      <c r="H28" s="34">
        <v>32</v>
      </c>
    </row>
    <row r="29" spans="1:8" ht="33.75" customHeight="1">
      <c r="A29" s="45"/>
      <c r="B29" s="95" t="s">
        <v>49</v>
      </c>
      <c r="C29" s="10" t="s">
        <v>4</v>
      </c>
      <c r="D29" s="12">
        <v>54</v>
      </c>
      <c r="E29" s="12">
        <v>61</v>
      </c>
      <c r="F29" s="34">
        <v>64</v>
      </c>
      <c r="G29" s="34">
        <v>69</v>
      </c>
      <c r="H29" s="34">
        <v>70</v>
      </c>
    </row>
    <row r="30" spans="1:8" ht="33.75" customHeight="1">
      <c r="A30" s="45"/>
      <c r="B30" s="95" t="s">
        <v>50</v>
      </c>
      <c r="C30" s="10" t="s">
        <v>4</v>
      </c>
      <c r="D30" s="12">
        <v>86</v>
      </c>
      <c r="E30" s="12">
        <v>80</v>
      </c>
      <c r="F30" s="34">
        <v>71</v>
      </c>
      <c r="G30" s="34">
        <v>62</v>
      </c>
      <c r="H30" s="34">
        <v>62</v>
      </c>
    </row>
    <row r="31" spans="1:8" ht="33.75" customHeight="1">
      <c r="A31" s="45"/>
      <c r="B31" s="95" t="s">
        <v>51</v>
      </c>
      <c r="C31" s="10" t="s">
        <v>4</v>
      </c>
      <c r="D31" s="12">
        <v>90</v>
      </c>
      <c r="E31" s="12">
        <v>57</v>
      </c>
      <c r="F31" s="34">
        <v>53</v>
      </c>
      <c r="G31" s="34">
        <v>53</v>
      </c>
      <c r="H31" s="34">
        <v>52</v>
      </c>
    </row>
    <row r="32" spans="1:8" s="3" customFormat="1" ht="33" customHeight="1">
      <c r="A32" s="61"/>
      <c r="B32" s="55" t="s">
        <v>53</v>
      </c>
      <c r="C32" s="59"/>
      <c r="D32" s="59"/>
      <c r="E32" s="59"/>
      <c r="F32" s="62"/>
      <c r="G32" s="63"/>
      <c r="H32" s="87"/>
    </row>
    <row r="33" spans="1:35" s="28" customFormat="1" ht="57" customHeight="1">
      <c r="A33" s="47" t="s">
        <v>25</v>
      </c>
      <c r="B33" s="26" t="s">
        <v>137</v>
      </c>
      <c r="C33" s="78" t="s">
        <v>9</v>
      </c>
      <c r="D33" s="27">
        <v>15849</v>
      </c>
      <c r="E33" s="27">
        <v>15010</v>
      </c>
      <c r="F33" s="38">
        <v>14933</v>
      </c>
      <c r="G33" s="38">
        <v>15067</v>
      </c>
      <c r="H33" s="38">
        <v>14690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8" s="3" customFormat="1" ht="57" customHeight="1">
      <c r="A34" s="47" t="s">
        <v>26</v>
      </c>
      <c r="B34" s="18" t="s">
        <v>29</v>
      </c>
      <c r="C34" s="12" t="s">
        <v>9</v>
      </c>
      <c r="D34" s="12">
        <v>714</v>
      </c>
      <c r="E34" s="12">
        <v>674</v>
      </c>
      <c r="F34" s="35">
        <v>548</v>
      </c>
      <c r="G34" s="35">
        <v>525</v>
      </c>
      <c r="H34" s="35">
        <v>847</v>
      </c>
    </row>
    <row r="35" spans="1:8" s="3" customFormat="1" ht="57" customHeight="1">
      <c r="A35" s="47" t="s">
        <v>102</v>
      </c>
      <c r="B35" s="11" t="s">
        <v>30</v>
      </c>
      <c r="C35" s="10" t="s">
        <v>31</v>
      </c>
      <c r="D35" s="12">
        <v>1.8</v>
      </c>
      <c r="E35" s="12">
        <v>1.7</v>
      </c>
      <c r="F35" s="35">
        <v>1.4</v>
      </c>
      <c r="G35" s="35">
        <v>1.4</v>
      </c>
      <c r="H35" s="35">
        <v>2.2</v>
      </c>
    </row>
    <row r="36" spans="1:8" s="3" customFormat="1" ht="33" customHeight="1">
      <c r="A36" s="61"/>
      <c r="B36" s="55" t="s">
        <v>94</v>
      </c>
      <c r="C36" s="59"/>
      <c r="D36" s="59"/>
      <c r="E36" s="59"/>
      <c r="F36" s="62"/>
      <c r="G36" s="63"/>
      <c r="H36" s="87"/>
    </row>
    <row r="37" spans="1:8" s="4" customFormat="1" ht="57" customHeight="1">
      <c r="A37" s="12" t="s">
        <v>103</v>
      </c>
      <c r="B37" s="18" t="s">
        <v>55</v>
      </c>
      <c r="C37" s="12" t="s">
        <v>24</v>
      </c>
      <c r="D37" s="19">
        <v>107.11</v>
      </c>
      <c r="E37" s="19">
        <v>102.8</v>
      </c>
      <c r="F37" s="39">
        <v>102.81</v>
      </c>
      <c r="G37" s="39">
        <v>105.26</v>
      </c>
      <c r="H37" s="39">
        <v>105.48</v>
      </c>
    </row>
    <row r="38" spans="1:8" s="3" customFormat="1" ht="21" customHeight="1">
      <c r="A38" s="70"/>
      <c r="B38" s="102" t="s">
        <v>41</v>
      </c>
      <c r="C38" s="12"/>
      <c r="D38" s="17"/>
      <c r="E38" s="17"/>
      <c r="F38" s="39"/>
      <c r="G38" s="50"/>
      <c r="H38" s="85"/>
    </row>
    <row r="39" spans="1:8" s="3" customFormat="1" ht="27.75" customHeight="1">
      <c r="A39" s="70"/>
      <c r="B39" s="102" t="s">
        <v>56</v>
      </c>
      <c r="C39" s="12" t="s">
        <v>24</v>
      </c>
      <c r="D39" s="19">
        <v>104.68</v>
      </c>
      <c r="E39" s="19">
        <v>101.39</v>
      </c>
      <c r="F39" s="39">
        <v>101.61</v>
      </c>
      <c r="G39" s="39">
        <v>106.06</v>
      </c>
      <c r="H39" s="39">
        <v>106.83</v>
      </c>
    </row>
    <row r="40" spans="1:8" s="3" customFormat="1" ht="28.5" customHeight="1">
      <c r="A40" s="70"/>
      <c r="B40" s="102" t="s">
        <v>57</v>
      </c>
      <c r="C40" s="12" t="s">
        <v>24</v>
      </c>
      <c r="D40" s="19">
        <v>110.97</v>
      </c>
      <c r="E40" s="19">
        <v>104.12</v>
      </c>
      <c r="F40" s="39">
        <v>103.83</v>
      </c>
      <c r="G40" s="39">
        <v>105</v>
      </c>
      <c r="H40" s="39">
        <v>105.29</v>
      </c>
    </row>
    <row r="41" spans="1:8" s="3" customFormat="1" ht="27.75" customHeight="1">
      <c r="A41" s="70"/>
      <c r="B41" s="102" t="s">
        <v>58</v>
      </c>
      <c r="C41" s="12" t="s">
        <v>24</v>
      </c>
      <c r="D41" s="19">
        <v>104.99</v>
      </c>
      <c r="E41" s="19">
        <v>102.72</v>
      </c>
      <c r="F41" s="39">
        <v>103.15</v>
      </c>
      <c r="G41" s="39">
        <v>104.74</v>
      </c>
      <c r="H41" s="39">
        <v>104.23</v>
      </c>
    </row>
    <row r="42" spans="1:8" s="3" customFormat="1" ht="33" customHeight="1">
      <c r="A42" s="61"/>
      <c r="B42" s="55" t="s">
        <v>54</v>
      </c>
      <c r="C42" s="59"/>
      <c r="D42" s="64"/>
      <c r="E42" s="64"/>
      <c r="F42" s="65"/>
      <c r="G42" s="63"/>
      <c r="H42" s="87"/>
    </row>
    <row r="43" spans="1:8" s="4" customFormat="1" ht="33.75" customHeight="1">
      <c r="A43" s="125" t="s">
        <v>104</v>
      </c>
      <c r="B43" s="117" t="s">
        <v>6</v>
      </c>
      <c r="C43" s="12" t="s">
        <v>7</v>
      </c>
      <c r="D43" s="14">
        <v>39250.3</v>
      </c>
      <c r="E43" s="14">
        <v>41620.4</v>
      </c>
      <c r="F43" s="75">
        <v>46625.5</v>
      </c>
      <c r="G43" s="75">
        <v>50192.6</v>
      </c>
      <c r="H43" s="75">
        <v>53525.2</v>
      </c>
    </row>
    <row r="44" spans="1:8" s="3" customFormat="1" ht="36.75" customHeight="1">
      <c r="A44" s="126"/>
      <c r="B44" s="117"/>
      <c r="C44" s="12" t="s">
        <v>140</v>
      </c>
      <c r="D44" s="19">
        <f>(D43/38750)*100</f>
        <v>101.29109677419355</v>
      </c>
      <c r="E44" s="19">
        <f>(E43/D43)*100</f>
        <v>106.03842518401132</v>
      </c>
      <c r="F44" s="39">
        <f>(F43/E43)*100</f>
        <v>112.02559321871006</v>
      </c>
      <c r="G44" s="39">
        <f>(G43/F43)*100</f>
        <v>107.65053457871765</v>
      </c>
      <c r="H44" s="39">
        <f>(H43/G43)*100</f>
        <v>106.639624167706</v>
      </c>
    </row>
    <row r="45" spans="1:8" s="3" customFormat="1" ht="39" customHeight="1">
      <c r="A45" s="12" t="s">
        <v>105</v>
      </c>
      <c r="B45" s="18" t="s">
        <v>153</v>
      </c>
      <c r="C45" s="12" t="s">
        <v>24</v>
      </c>
      <c r="D45" s="19">
        <f>((D43/D37%)/38750)*100</f>
        <v>94.56735764559197</v>
      </c>
      <c r="E45" s="19">
        <f>((E43/E37%)/D43)*100</f>
        <v>103.15021905059467</v>
      </c>
      <c r="F45" s="39">
        <f>((F43/F37%)/E43)*100</f>
        <v>108.9637128865967</v>
      </c>
      <c r="G45" s="39">
        <f>((G43/G37%)/F43)*100</f>
        <v>102.27107598206125</v>
      </c>
      <c r="H45" s="39">
        <f>((H43/H37%)/G43)*100</f>
        <v>101.09937824014601</v>
      </c>
    </row>
    <row r="46" spans="1:8" s="3" customFormat="1" ht="41.25" customHeight="1">
      <c r="A46" s="61"/>
      <c r="B46" s="55" t="s">
        <v>60</v>
      </c>
      <c r="C46" s="62"/>
      <c r="D46" s="64"/>
      <c r="E46" s="64"/>
      <c r="F46" s="62"/>
      <c r="G46" s="63"/>
      <c r="H46" s="87"/>
    </row>
    <row r="47" spans="1:35" s="28" customFormat="1" ht="42" customHeight="1">
      <c r="A47" s="47" t="s">
        <v>106</v>
      </c>
      <c r="B47" s="26" t="s">
        <v>14</v>
      </c>
      <c r="C47" s="78" t="s">
        <v>15</v>
      </c>
      <c r="D47" s="27">
        <v>11048.657</v>
      </c>
      <c r="E47" s="27">
        <v>10759.3</v>
      </c>
      <c r="F47" s="75">
        <v>11055</v>
      </c>
      <c r="G47" s="38">
        <v>11590.625</v>
      </c>
      <c r="H47" s="38">
        <v>12549.8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8" s="4" customFormat="1" ht="44.25" customHeight="1">
      <c r="A48" s="47"/>
      <c r="B48" s="102" t="s">
        <v>61</v>
      </c>
      <c r="C48" s="12" t="s">
        <v>24</v>
      </c>
      <c r="D48" s="19">
        <f>((D47/D37%)/8603)*100</f>
        <v>119.90286188442514</v>
      </c>
      <c r="E48" s="19">
        <f>((E47/E37%)/D47)*100</f>
        <v>94.72866372977974</v>
      </c>
      <c r="F48" s="39">
        <f>((F47/F37%)/E47)*100</f>
        <v>99.94000589241936</v>
      </c>
      <c r="G48" s="88">
        <v>99.4</v>
      </c>
      <c r="H48" s="88">
        <v>102.1</v>
      </c>
    </row>
    <row r="49" spans="1:35" s="5" customFormat="1" ht="36.75" customHeight="1">
      <c r="A49" s="47" t="s">
        <v>107</v>
      </c>
      <c r="B49" s="11" t="s">
        <v>17</v>
      </c>
      <c r="C49" s="10" t="s">
        <v>15</v>
      </c>
      <c r="D49" s="19">
        <v>493.3</v>
      </c>
      <c r="E49" s="19">
        <v>544.7</v>
      </c>
      <c r="F49" s="39">
        <v>575.9</v>
      </c>
      <c r="G49" s="41">
        <v>587.1</v>
      </c>
      <c r="H49" s="38">
        <v>546.2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8" ht="39" customHeight="1">
      <c r="A50" s="47"/>
      <c r="B50" s="102" t="s">
        <v>61</v>
      </c>
      <c r="C50" s="12" t="s">
        <v>24</v>
      </c>
      <c r="D50" s="19">
        <f>((D49/D37%)/431)*100</f>
        <v>106.8572088325184</v>
      </c>
      <c r="E50" s="19">
        <f>((E49/E37%)/D49)*100</f>
        <v>107.4120845792767</v>
      </c>
      <c r="F50" s="41">
        <f>((F49/F37%)/E49)*100</f>
        <v>102.83817102196767</v>
      </c>
      <c r="G50" s="88">
        <v>98.9</v>
      </c>
      <c r="H50" s="42">
        <v>89.8</v>
      </c>
    </row>
    <row r="51" spans="1:8" s="3" customFormat="1" ht="32.25" customHeight="1">
      <c r="A51" s="61"/>
      <c r="B51" s="55" t="s">
        <v>62</v>
      </c>
      <c r="C51" s="59"/>
      <c r="D51" s="64"/>
      <c r="E51" s="64"/>
      <c r="F51" s="62"/>
      <c r="G51" s="63"/>
      <c r="H51" s="87"/>
    </row>
    <row r="52" spans="1:35" s="28" customFormat="1" ht="33" customHeight="1">
      <c r="A52" s="47" t="s">
        <v>108</v>
      </c>
      <c r="B52" s="26" t="s">
        <v>11</v>
      </c>
      <c r="C52" s="78" t="s">
        <v>12</v>
      </c>
      <c r="D52" s="27">
        <v>13939</v>
      </c>
      <c r="E52" s="27">
        <v>5445</v>
      </c>
      <c r="F52" s="38">
        <v>14109</v>
      </c>
      <c r="G52" s="38">
        <v>2722</v>
      </c>
      <c r="H52" s="38">
        <v>3714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8" ht="33" customHeight="1">
      <c r="A53" s="47"/>
      <c r="B53" s="95" t="s">
        <v>13</v>
      </c>
      <c r="C53" s="10" t="s">
        <v>12</v>
      </c>
      <c r="D53" s="14">
        <v>1398</v>
      </c>
      <c r="E53" s="14">
        <v>1587</v>
      </c>
      <c r="F53" s="40">
        <v>4599</v>
      </c>
      <c r="G53" s="38">
        <v>2722</v>
      </c>
      <c r="H53" s="38">
        <v>3714</v>
      </c>
    </row>
    <row r="54" spans="1:8" s="4" customFormat="1" ht="33" customHeight="1">
      <c r="A54" s="47" t="s">
        <v>109</v>
      </c>
      <c r="B54" s="18" t="s">
        <v>33</v>
      </c>
      <c r="C54" s="12" t="s">
        <v>34</v>
      </c>
      <c r="D54" s="30">
        <v>1459.4</v>
      </c>
      <c r="E54" s="14">
        <v>1461</v>
      </c>
      <c r="F54" s="30">
        <v>1473.8</v>
      </c>
      <c r="G54" s="30">
        <v>1476.4</v>
      </c>
      <c r="H54" s="12" t="s">
        <v>158</v>
      </c>
    </row>
    <row r="55" spans="1:8" ht="32.25" customHeight="1">
      <c r="A55" s="47" t="s">
        <v>110</v>
      </c>
      <c r="B55" s="11" t="s">
        <v>20</v>
      </c>
      <c r="C55" s="10" t="s">
        <v>21</v>
      </c>
      <c r="D55" s="12">
        <v>21.8</v>
      </c>
      <c r="E55" s="12">
        <v>21.9</v>
      </c>
      <c r="F55" s="34">
        <v>22.2</v>
      </c>
      <c r="G55" s="34">
        <v>22.4</v>
      </c>
      <c r="H55" s="10" t="s">
        <v>174</v>
      </c>
    </row>
    <row r="56" spans="1:8" ht="89.25" customHeight="1">
      <c r="A56" s="47" t="s">
        <v>111</v>
      </c>
      <c r="B56" s="11" t="s">
        <v>149</v>
      </c>
      <c r="C56" s="10" t="s">
        <v>24</v>
      </c>
      <c r="D56" s="23">
        <v>57.11</v>
      </c>
      <c r="E56" s="23">
        <v>25.1</v>
      </c>
      <c r="F56" s="42">
        <v>35.9</v>
      </c>
      <c r="G56" s="35">
        <v>9.85</v>
      </c>
      <c r="H56" s="35">
        <v>7.9</v>
      </c>
    </row>
    <row r="57" spans="1:9" ht="49.5">
      <c r="A57" s="47" t="s">
        <v>112</v>
      </c>
      <c r="B57" s="11" t="s">
        <v>40</v>
      </c>
      <c r="C57" s="10" t="s">
        <v>9</v>
      </c>
      <c r="D57" s="14">
        <v>1197</v>
      </c>
      <c r="E57" s="78">
        <v>329</v>
      </c>
      <c r="F57" s="10">
        <v>434</v>
      </c>
      <c r="G57" s="12">
        <v>96</v>
      </c>
      <c r="H57" s="12">
        <v>66</v>
      </c>
      <c r="I57" s="4"/>
    </row>
    <row r="58" spans="1:9" ht="49.5">
      <c r="A58" s="47" t="s">
        <v>113</v>
      </c>
      <c r="B58" s="11" t="s">
        <v>37</v>
      </c>
      <c r="C58" s="10" t="s">
        <v>9</v>
      </c>
      <c r="D58" s="14">
        <v>2096</v>
      </c>
      <c r="E58" s="27">
        <v>1311</v>
      </c>
      <c r="F58" s="40">
        <v>1209</v>
      </c>
      <c r="G58" s="75">
        <v>975</v>
      </c>
      <c r="H58" s="75">
        <v>835</v>
      </c>
      <c r="I58" s="4"/>
    </row>
    <row r="59" spans="1:8" ht="32.25" customHeight="1">
      <c r="A59" s="47" t="s">
        <v>114</v>
      </c>
      <c r="B59" s="11" t="s">
        <v>38</v>
      </c>
      <c r="C59" s="10" t="s">
        <v>39</v>
      </c>
      <c r="D59" s="19">
        <v>49.1</v>
      </c>
      <c r="E59" s="19">
        <v>40.3</v>
      </c>
      <c r="F59" s="89">
        <v>39.4</v>
      </c>
      <c r="G59" s="89">
        <v>12.8</v>
      </c>
      <c r="H59" s="16" t="s">
        <v>159</v>
      </c>
    </row>
    <row r="60" spans="1:8" ht="32.25" customHeight="1">
      <c r="A60" s="47" t="s">
        <v>115</v>
      </c>
      <c r="B60" s="11" t="s">
        <v>63</v>
      </c>
      <c r="C60" s="10" t="s">
        <v>64</v>
      </c>
      <c r="D60" s="12">
        <v>89.2</v>
      </c>
      <c r="E60" s="12">
        <v>96.5</v>
      </c>
      <c r="F60" s="34">
        <v>96.5</v>
      </c>
      <c r="G60" s="34">
        <v>98.8</v>
      </c>
      <c r="H60" s="34">
        <v>122.5</v>
      </c>
    </row>
    <row r="61" spans="1:8" ht="33">
      <c r="A61" s="47" t="s">
        <v>116</v>
      </c>
      <c r="B61" s="11" t="s">
        <v>23</v>
      </c>
      <c r="C61" s="10" t="s">
        <v>24</v>
      </c>
      <c r="D61" s="23">
        <v>39.8</v>
      </c>
      <c r="E61" s="23">
        <v>43.2</v>
      </c>
      <c r="F61" s="34">
        <v>41.7</v>
      </c>
      <c r="G61" s="34">
        <v>42.7</v>
      </c>
      <c r="H61" s="34">
        <v>54.4</v>
      </c>
    </row>
    <row r="62" spans="1:8" ht="36" customHeight="1">
      <c r="A62" s="47" t="s">
        <v>117</v>
      </c>
      <c r="B62" s="24" t="s">
        <v>77</v>
      </c>
      <c r="C62" s="10" t="s">
        <v>64</v>
      </c>
      <c r="D62" s="12">
        <v>224.4</v>
      </c>
      <c r="E62" s="12">
        <v>224.4</v>
      </c>
      <c r="F62" s="34">
        <v>231.6</v>
      </c>
      <c r="G62" s="34">
        <v>231.6</v>
      </c>
      <c r="H62" s="34">
        <v>225.4</v>
      </c>
    </row>
    <row r="63" spans="1:8" ht="86.25" customHeight="1">
      <c r="A63" s="47" t="s">
        <v>118</v>
      </c>
      <c r="B63" s="24" t="s">
        <v>78</v>
      </c>
      <c r="C63" s="10" t="s">
        <v>24</v>
      </c>
      <c r="D63" s="12">
        <v>48.3</v>
      </c>
      <c r="E63" s="12">
        <v>44.9</v>
      </c>
      <c r="F63" s="34">
        <v>33.4</v>
      </c>
      <c r="G63" s="34">
        <v>60.2</v>
      </c>
      <c r="H63" s="34">
        <v>48.7</v>
      </c>
    </row>
    <row r="64" spans="1:9" ht="35.25" customHeight="1">
      <c r="A64" s="47" t="s">
        <v>119</v>
      </c>
      <c r="B64" s="25" t="s">
        <v>79</v>
      </c>
      <c r="C64" s="10" t="s">
        <v>15</v>
      </c>
      <c r="D64" s="30">
        <v>1626.5</v>
      </c>
      <c r="E64" s="30">
        <v>1595.6</v>
      </c>
      <c r="F64" s="30">
        <v>1659.1</v>
      </c>
      <c r="G64" s="76">
        <v>1558.913</v>
      </c>
      <c r="H64" s="30" t="s">
        <v>166</v>
      </c>
      <c r="I64" s="4"/>
    </row>
    <row r="65" spans="1:9" ht="35.25" customHeight="1">
      <c r="A65" s="47" t="s">
        <v>120</v>
      </c>
      <c r="B65" s="25" t="s">
        <v>147</v>
      </c>
      <c r="C65" s="10" t="s">
        <v>15</v>
      </c>
      <c r="D65" s="30">
        <v>1537.2</v>
      </c>
      <c r="E65" s="30">
        <v>1493.6</v>
      </c>
      <c r="F65" s="30">
        <v>1430.425</v>
      </c>
      <c r="G65" s="76">
        <v>1397.317</v>
      </c>
      <c r="H65" s="30" t="s">
        <v>167</v>
      </c>
      <c r="I65" s="4"/>
    </row>
    <row r="66" spans="1:8" ht="35.25" customHeight="1">
      <c r="A66" s="47" t="s">
        <v>121</v>
      </c>
      <c r="B66" s="25" t="s">
        <v>66</v>
      </c>
      <c r="C66" s="10" t="s">
        <v>146</v>
      </c>
      <c r="D66" s="14">
        <v>4075</v>
      </c>
      <c r="E66" s="14">
        <v>3836</v>
      </c>
      <c r="F66" s="75">
        <v>3396</v>
      </c>
      <c r="G66" s="40">
        <v>3447</v>
      </c>
      <c r="H66" s="40">
        <v>3486</v>
      </c>
    </row>
    <row r="67" spans="1:8" ht="35.25" customHeight="1">
      <c r="A67" s="47" t="s">
        <v>122</v>
      </c>
      <c r="B67" s="25" t="s">
        <v>154</v>
      </c>
      <c r="C67" s="10" t="s">
        <v>15</v>
      </c>
      <c r="D67" s="19">
        <v>127.163</v>
      </c>
      <c r="E67" s="19">
        <v>108.3</v>
      </c>
      <c r="F67" s="35">
        <v>95.8</v>
      </c>
      <c r="G67" s="19">
        <v>138.859</v>
      </c>
      <c r="H67" s="40">
        <v>135.209</v>
      </c>
    </row>
    <row r="68" spans="1:8" s="3" customFormat="1" ht="69.75" customHeight="1">
      <c r="A68" s="61"/>
      <c r="B68" s="66" t="s">
        <v>135</v>
      </c>
      <c r="C68" s="59"/>
      <c r="D68" s="67"/>
      <c r="E68" s="63"/>
      <c r="F68" s="62"/>
      <c r="G68" s="63"/>
      <c r="H68" s="87"/>
    </row>
    <row r="69" spans="1:35" s="28" customFormat="1" ht="37.5" customHeight="1">
      <c r="A69" s="47" t="s">
        <v>123</v>
      </c>
      <c r="B69" s="26" t="s">
        <v>65</v>
      </c>
      <c r="C69" s="78" t="s">
        <v>15</v>
      </c>
      <c r="D69" s="27">
        <v>2964.6</v>
      </c>
      <c r="E69" s="21">
        <v>456</v>
      </c>
      <c r="F69" s="72">
        <v>2292.6</v>
      </c>
      <c r="G69" s="72">
        <v>1853.461</v>
      </c>
      <c r="H69" s="72">
        <v>1249.416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8" s="3" customFormat="1" ht="33">
      <c r="A70" s="61"/>
      <c r="B70" s="55" t="s">
        <v>160</v>
      </c>
      <c r="C70" s="109" t="s">
        <v>173</v>
      </c>
      <c r="D70" s="110"/>
      <c r="E70" s="110"/>
      <c r="F70" s="111"/>
      <c r="G70" s="112"/>
      <c r="H70" s="113"/>
    </row>
    <row r="71" spans="1:35" s="28" customFormat="1" ht="78.75" customHeight="1">
      <c r="A71" s="47" t="s">
        <v>124</v>
      </c>
      <c r="B71" s="36" t="s">
        <v>151</v>
      </c>
      <c r="C71" s="78" t="s">
        <v>15</v>
      </c>
      <c r="D71" s="31">
        <v>356.3</v>
      </c>
      <c r="E71" s="31">
        <v>321.7</v>
      </c>
      <c r="F71" s="72">
        <v>5485.8</v>
      </c>
      <c r="G71" s="72">
        <v>6400</v>
      </c>
      <c r="H71" s="72">
        <v>8487.1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s="28" customFormat="1" ht="33" customHeight="1">
      <c r="A72" s="94"/>
      <c r="B72" s="26" t="s">
        <v>138</v>
      </c>
      <c r="C72" s="78" t="s">
        <v>24</v>
      </c>
      <c r="D72" s="19" t="s">
        <v>136</v>
      </c>
      <c r="E72" s="21">
        <f>((321.7/101.6%)/356.3)*100</f>
        <v>88.8672069232996</v>
      </c>
      <c r="F72" s="72">
        <f>((5485.8/109%)/321.7)*100</f>
        <v>1564.4526069932383</v>
      </c>
      <c r="G72" s="43">
        <f>((6400/97.9%)/5485.8)*100</f>
        <v>119.16735830284229</v>
      </c>
      <c r="H72" s="43">
        <f>((8487.1/93.7%)/6400)*100</f>
        <v>141.52714781216648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8" ht="20.25" customHeight="1">
      <c r="A73" s="94" t="s">
        <v>125</v>
      </c>
      <c r="B73" s="95" t="s">
        <v>67</v>
      </c>
      <c r="C73" s="10"/>
      <c r="D73" s="17"/>
      <c r="E73" s="17"/>
      <c r="F73" s="34"/>
      <c r="G73" s="49"/>
      <c r="H73" s="84"/>
    </row>
    <row r="74" spans="1:35" s="5" customFormat="1" ht="28.5" customHeight="1">
      <c r="A74" s="45"/>
      <c r="B74" s="95" t="s">
        <v>68</v>
      </c>
      <c r="C74" s="10" t="s">
        <v>15</v>
      </c>
      <c r="D74" s="19">
        <v>78.9</v>
      </c>
      <c r="E74" s="19">
        <v>234.1</v>
      </c>
      <c r="F74" s="74">
        <v>5384.7</v>
      </c>
      <c r="G74" s="74">
        <v>6330.44</v>
      </c>
      <c r="H74" s="74">
        <v>8401.354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8" ht="28.5" customHeight="1">
      <c r="A75" s="45"/>
      <c r="B75" s="100" t="s">
        <v>139</v>
      </c>
      <c r="C75" s="10" t="s">
        <v>24</v>
      </c>
      <c r="D75" s="19" t="s">
        <v>136</v>
      </c>
      <c r="E75" s="19">
        <f>(E74/D74)*100</f>
        <v>296.70468948035483</v>
      </c>
      <c r="F75" s="34" t="s">
        <v>150</v>
      </c>
      <c r="G75" s="23">
        <f>(G74/F74)*100</f>
        <v>117.56346685980648</v>
      </c>
      <c r="H75" s="74">
        <v>132.7</v>
      </c>
    </row>
    <row r="76" spans="1:8" ht="33">
      <c r="A76" s="45"/>
      <c r="B76" s="95" t="s">
        <v>155</v>
      </c>
      <c r="C76" s="10" t="s">
        <v>15</v>
      </c>
      <c r="D76" s="19" t="s">
        <v>168</v>
      </c>
      <c r="E76" s="19">
        <v>63.681</v>
      </c>
      <c r="F76" s="34">
        <v>67</v>
      </c>
      <c r="G76" s="42">
        <v>60.302</v>
      </c>
      <c r="H76" s="74">
        <v>69.247</v>
      </c>
    </row>
    <row r="77" spans="1:8" s="3" customFormat="1" ht="27.75" customHeight="1">
      <c r="A77" s="70"/>
      <c r="B77" s="101" t="s">
        <v>139</v>
      </c>
      <c r="C77" s="12" t="s">
        <v>24</v>
      </c>
      <c r="D77" s="19" t="s">
        <v>136</v>
      </c>
      <c r="E77" s="19" t="s">
        <v>136</v>
      </c>
      <c r="F77" s="39">
        <v>104.7</v>
      </c>
      <c r="G77" s="39">
        <v>90</v>
      </c>
      <c r="H77" s="76">
        <v>114.8</v>
      </c>
    </row>
    <row r="78" spans="1:8" ht="49.5">
      <c r="A78" s="45"/>
      <c r="B78" s="95" t="s">
        <v>156</v>
      </c>
      <c r="C78" s="10" t="s">
        <v>15</v>
      </c>
      <c r="D78" s="19" t="s">
        <v>169</v>
      </c>
      <c r="E78" s="19">
        <v>23.856</v>
      </c>
      <c r="F78" s="41">
        <v>34.18</v>
      </c>
      <c r="G78" s="42">
        <v>9.298</v>
      </c>
      <c r="H78" s="74">
        <v>16.487</v>
      </c>
    </row>
    <row r="79" spans="1:8" s="3" customFormat="1" ht="27.75" customHeight="1">
      <c r="A79" s="70"/>
      <c r="B79" s="101" t="s">
        <v>139</v>
      </c>
      <c r="C79" s="12" t="s">
        <v>24</v>
      </c>
      <c r="D79" s="19" t="s">
        <v>136</v>
      </c>
      <c r="E79" s="19" t="s">
        <v>136</v>
      </c>
      <c r="F79" s="39">
        <v>142.5</v>
      </c>
      <c r="G79" s="39">
        <v>27.2</v>
      </c>
      <c r="H79" s="76">
        <v>177.3</v>
      </c>
    </row>
    <row r="80" spans="1:8" s="3" customFormat="1" ht="32.25" customHeight="1">
      <c r="A80" s="61"/>
      <c r="B80" s="55" t="s">
        <v>92</v>
      </c>
      <c r="C80" s="59"/>
      <c r="D80" s="64"/>
      <c r="E80" s="64"/>
      <c r="F80" s="62"/>
      <c r="G80" s="63"/>
      <c r="H80" s="87"/>
    </row>
    <row r="81" spans="1:35" s="28" customFormat="1" ht="33.75" customHeight="1">
      <c r="A81" s="37" t="s">
        <v>126</v>
      </c>
      <c r="B81" s="26" t="s">
        <v>95</v>
      </c>
      <c r="C81" s="78" t="s">
        <v>15</v>
      </c>
      <c r="D81" s="21">
        <f>D83+D84</f>
        <v>402.331</v>
      </c>
      <c r="E81" s="21">
        <f>E83+E84</f>
        <v>277.413</v>
      </c>
      <c r="F81" s="31">
        <v>226.453</v>
      </c>
      <c r="G81" s="21">
        <v>199.01</v>
      </c>
      <c r="H81" s="21" t="s">
        <v>161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s="28" customFormat="1" ht="20.25" customHeight="1">
      <c r="A82" s="45"/>
      <c r="B82" s="26" t="s">
        <v>41</v>
      </c>
      <c r="C82" s="78"/>
      <c r="D82" s="21"/>
      <c r="E82" s="27"/>
      <c r="F82" s="33"/>
      <c r="G82" s="48"/>
      <c r="H82" s="8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28" customFormat="1" ht="33.75" customHeight="1">
      <c r="A83" s="45"/>
      <c r="B83" s="26" t="s">
        <v>96</v>
      </c>
      <c r="C83" s="78" t="s">
        <v>15</v>
      </c>
      <c r="D83" s="21">
        <v>354.947</v>
      </c>
      <c r="E83" s="27">
        <v>225.012</v>
      </c>
      <c r="F83" s="27">
        <v>189.564</v>
      </c>
      <c r="G83" s="27">
        <v>144.434</v>
      </c>
      <c r="H83" s="27">
        <v>140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s="28" customFormat="1" ht="33.75" customHeight="1">
      <c r="A84" s="45"/>
      <c r="B84" s="26" t="s">
        <v>97</v>
      </c>
      <c r="C84" s="78" t="s">
        <v>15</v>
      </c>
      <c r="D84" s="21">
        <v>47.384</v>
      </c>
      <c r="E84" s="27">
        <v>52.401</v>
      </c>
      <c r="F84" s="27">
        <v>60.813</v>
      </c>
      <c r="G84" s="27">
        <v>54.637</v>
      </c>
      <c r="H84" s="27">
        <v>55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8" ht="33.75" customHeight="1">
      <c r="A85" s="37" t="s">
        <v>127</v>
      </c>
      <c r="B85" s="11" t="s">
        <v>69</v>
      </c>
      <c r="C85" s="10" t="s">
        <v>70</v>
      </c>
      <c r="D85" s="14">
        <v>1376</v>
      </c>
      <c r="E85" s="14">
        <v>1452</v>
      </c>
      <c r="F85" s="14">
        <v>1760</v>
      </c>
      <c r="G85" s="14">
        <v>1650</v>
      </c>
      <c r="H85" s="14">
        <v>1457</v>
      </c>
    </row>
    <row r="86" spans="1:8" s="73" customFormat="1" ht="34.5" customHeight="1">
      <c r="A86" s="68"/>
      <c r="B86" s="55" t="s">
        <v>71</v>
      </c>
      <c r="C86" s="56"/>
      <c r="D86" s="56"/>
      <c r="E86" s="56"/>
      <c r="F86" s="62"/>
      <c r="G86" s="69"/>
      <c r="H86" s="90"/>
    </row>
    <row r="87" spans="1:35" s="28" customFormat="1" ht="33.75" customHeight="1">
      <c r="A87" s="47" t="s">
        <v>128</v>
      </c>
      <c r="B87" s="26" t="s">
        <v>93</v>
      </c>
      <c r="C87" s="78" t="s">
        <v>15</v>
      </c>
      <c r="D87" s="29">
        <v>1902.1</v>
      </c>
      <c r="E87" s="29">
        <v>1429.764</v>
      </c>
      <c r="F87" s="72">
        <v>1625.2</v>
      </c>
      <c r="G87" s="72">
        <v>1895.656</v>
      </c>
      <c r="H87" s="72">
        <v>2212.408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8" ht="33">
      <c r="A88" s="47"/>
      <c r="B88" s="11" t="s">
        <v>73</v>
      </c>
      <c r="C88" s="10" t="s">
        <v>15</v>
      </c>
      <c r="D88" s="23">
        <v>608.165</v>
      </c>
      <c r="E88" s="23">
        <v>622.72</v>
      </c>
      <c r="F88" s="34">
        <v>654.8</v>
      </c>
      <c r="G88" s="42">
        <v>738.901</v>
      </c>
      <c r="H88" s="74">
        <v>745.304</v>
      </c>
    </row>
    <row r="89" spans="1:35" s="1" customFormat="1" ht="28.5" customHeight="1">
      <c r="A89" s="114" t="s">
        <v>129</v>
      </c>
      <c r="B89" s="119" t="s">
        <v>74</v>
      </c>
      <c r="C89" s="10" t="s">
        <v>15</v>
      </c>
      <c r="D89" s="23">
        <v>465.006</v>
      </c>
      <c r="E89" s="23">
        <v>497.968</v>
      </c>
      <c r="F89" s="34">
        <v>521.5</v>
      </c>
      <c r="G89" s="42">
        <v>606.595</v>
      </c>
      <c r="H89" s="74">
        <v>640.268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8" ht="45" customHeight="1">
      <c r="A90" s="114"/>
      <c r="B90" s="120"/>
      <c r="C90" s="10" t="s">
        <v>140</v>
      </c>
      <c r="D90" s="12">
        <v>104.6</v>
      </c>
      <c r="E90" s="12">
        <v>107.1</v>
      </c>
      <c r="F90" s="34">
        <v>104.7</v>
      </c>
      <c r="G90" s="34">
        <v>116.3</v>
      </c>
      <c r="H90" s="76">
        <v>105.6</v>
      </c>
    </row>
    <row r="91" spans="1:35" s="1" customFormat="1" ht="27.75" customHeight="1">
      <c r="A91" s="114" t="s">
        <v>130</v>
      </c>
      <c r="B91" s="119" t="s">
        <v>75</v>
      </c>
      <c r="C91" s="10" t="s">
        <v>15</v>
      </c>
      <c r="D91" s="23">
        <v>143.159</v>
      </c>
      <c r="E91" s="23">
        <v>124.752</v>
      </c>
      <c r="F91" s="34">
        <v>133.4</v>
      </c>
      <c r="G91" s="42">
        <v>132.306</v>
      </c>
      <c r="H91" s="76">
        <v>105.036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8" ht="45" customHeight="1">
      <c r="A92" s="114"/>
      <c r="B92" s="120"/>
      <c r="C92" s="10" t="s">
        <v>140</v>
      </c>
      <c r="D92" s="12">
        <v>94.8</v>
      </c>
      <c r="E92" s="12">
        <v>87.1</v>
      </c>
      <c r="F92" s="34">
        <v>106.9</v>
      </c>
      <c r="G92" s="34">
        <v>99.2</v>
      </c>
      <c r="H92" s="76">
        <v>79.39</v>
      </c>
    </row>
    <row r="93" spans="1:35" s="5" customFormat="1" ht="28.5" customHeight="1">
      <c r="A93" s="114" t="s">
        <v>131</v>
      </c>
      <c r="B93" s="118" t="s">
        <v>72</v>
      </c>
      <c r="C93" s="10" t="s">
        <v>15</v>
      </c>
      <c r="D93" s="14">
        <v>1293.951</v>
      </c>
      <c r="E93" s="19">
        <v>807.043</v>
      </c>
      <c r="F93" s="42">
        <v>970.374</v>
      </c>
      <c r="G93" s="74">
        <v>1156.754</v>
      </c>
      <c r="H93" s="76">
        <v>1467.105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8" ht="45" customHeight="1">
      <c r="A94" s="114"/>
      <c r="B94" s="118"/>
      <c r="C94" s="10" t="s">
        <v>140</v>
      </c>
      <c r="D94" s="12">
        <v>144.6</v>
      </c>
      <c r="E94" s="12">
        <v>62.4</v>
      </c>
      <c r="F94" s="34">
        <v>120.2</v>
      </c>
      <c r="G94" s="34">
        <v>119.2</v>
      </c>
      <c r="H94" s="76">
        <v>126.8</v>
      </c>
    </row>
    <row r="95" spans="1:35" s="5" customFormat="1" ht="27.75" customHeight="1">
      <c r="A95" s="114" t="s">
        <v>132</v>
      </c>
      <c r="B95" s="118" t="s">
        <v>27</v>
      </c>
      <c r="C95" s="10" t="s">
        <v>15</v>
      </c>
      <c r="D95" s="30">
        <v>1615.499</v>
      </c>
      <c r="E95" s="30">
        <v>1607.931</v>
      </c>
      <c r="F95" s="74">
        <v>1798.1</v>
      </c>
      <c r="G95" s="74">
        <v>1922.993</v>
      </c>
      <c r="H95" s="74">
        <v>2183.882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8" ht="45" customHeight="1">
      <c r="A96" s="114"/>
      <c r="B96" s="118"/>
      <c r="C96" s="10" t="s">
        <v>140</v>
      </c>
      <c r="D96" s="12">
        <v>94.4</v>
      </c>
      <c r="E96" s="12">
        <v>99.6</v>
      </c>
      <c r="F96" s="34">
        <v>111.8</v>
      </c>
      <c r="G96" s="34">
        <v>106.9</v>
      </c>
      <c r="H96" s="74">
        <v>113.57</v>
      </c>
    </row>
    <row r="97" spans="1:8" ht="33.75" customHeight="1">
      <c r="A97" s="47" t="s">
        <v>133</v>
      </c>
      <c r="B97" s="11" t="s">
        <v>36</v>
      </c>
      <c r="C97" s="10" t="s">
        <v>15</v>
      </c>
      <c r="D97" s="12">
        <v>286.6</v>
      </c>
      <c r="E97" s="23">
        <v>-178.167</v>
      </c>
      <c r="F97" s="34">
        <v>-172.9</v>
      </c>
      <c r="G97" s="42">
        <v>-27.337</v>
      </c>
      <c r="H97" s="74">
        <v>28.527</v>
      </c>
    </row>
    <row r="98" spans="1:8" s="3" customFormat="1" ht="24.75" customHeight="1">
      <c r="A98" s="59"/>
      <c r="B98" s="55" t="s">
        <v>76</v>
      </c>
      <c r="C98" s="59"/>
      <c r="D98" s="59"/>
      <c r="E98" s="59"/>
      <c r="F98" s="62"/>
      <c r="G98" s="63"/>
      <c r="H98" s="87"/>
    </row>
    <row r="99" spans="1:35" s="28" customFormat="1" ht="86.25" customHeight="1">
      <c r="A99" s="47" t="s">
        <v>134</v>
      </c>
      <c r="B99" s="26" t="s">
        <v>98</v>
      </c>
      <c r="C99" s="78" t="s">
        <v>24</v>
      </c>
      <c r="D99" s="21">
        <v>75.38</v>
      </c>
      <c r="E99" s="21">
        <v>75</v>
      </c>
      <c r="F99" s="33">
        <v>75.4</v>
      </c>
      <c r="G99" s="33">
        <v>75.2</v>
      </c>
      <c r="H99" s="35">
        <v>74.7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s="28" customFormat="1" ht="74.25" customHeight="1">
      <c r="A100" s="47" t="s">
        <v>141</v>
      </c>
      <c r="B100" s="36" t="s">
        <v>164</v>
      </c>
      <c r="C100" s="78" t="s">
        <v>9</v>
      </c>
      <c r="D100" s="27">
        <v>3614</v>
      </c>
      <c r="E100" s="27">
        <v>3540</v>
      </c>
      <c r="F100" s="38">
        <v>3571</v>
      </c>
      <c r="G100" s="38">
        <v>3488</v>
      </c>
      <c r="H100" s="75">
        <v>3358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s="28" customFormat="1" ht="24.75" customHeight="1">
      <c r="A101" s="47" t="s">
        <v>142</v>
      </c>
      <c r="B101" s="36" t="s">
        <v>165</v>
      </c>
      <c r="C101" s="78" t="s">
        <v>9</v>
      </c>
      <c r="D101" s="27">
        <v>4796</v>
      </c>
      <c r="E101" s="27">
        <v>4723</v>
      </c>
      <c r="F101" s="38">
        <v>4737</v>
      </c>
      <c r="G101" s="38">
        <v>4638</v>
      </c>
      <c r="H101" s="38">
        <v>4495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28" customFormat="1" ht="86.25" customHeight="1">
      <c r="A102" s="47" t="s">
        <v>143</v>
      </c>
      <c r="B102" s="26" t="s">
        <v>99</v>
      </c>
      <c r="C102" s="78" t="s">
        <v>24</v>
      </c>
      <c r="D102" s="78">
        <v>100</v>
      </c>
      <c r="E102" s="91" t="s">
        <v>170</v>
      </c>
      <c r="F102" s="33" t="s">
        <v>171</v>
      </c>
      <c r="G102" s="33" t="s">
        <v>171</v>
      </c>
      <c r="H102" s="33" t="s">
        <v>171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28" customFormat="1" ht="50.25" customHeight="1">
      <c r="A103" s="47" t="s">
        <v>144</v>
      </c>
      <c r="B103" s="26" t="s">
        <v>100</v>
      </c>
      <c r="C103" s="78" t="s">
        <v>9</v>
      </c>
      <c r="D103" s="27">
        <v>7769</v>
      </c>
      <c r="E103" s="27">
        <v>7872</v>
      </c>
      <c r="F103" s="38">
        <v>8002</v>
      </c>
      <c r="G103" s="38">
        <v>8088</v>
      </c>
      <c r="H103" s="38">
        <v>8116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28" customFormat="1" ht="49.5" customHeight="1">
      <c r="A104" s="54" t="s">
        <v>145</v>
      </c>
      <c r="B104" s="53" t="s">
        <v>101</v>
      </c>
      <c r="C104" s="78" t="s">
        <v>24</v>
      </c>
      <c r="D104" s="31">
        <v>18.46</v>
      </c>
      <c r="E104" s="31">
        <v>21.04</v>
      </c>
      <c r="F104" s="33">
        <v>27.7</v>
      </c>
      <c r="G104" s="33">
        <v>33.8</v>
      </c>
      <c r="H104" s="33">
        <v>38.1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28" customFormat="1" ht="22.5" customHeight="1">
      <c r="A105" s="51"/>
      <c r="B105" s="52"/>
      <c r="C105" s="79"/>
      <c r="D105" s="80"/>
      <c r="E105" s="80"/>
      <c r="F105" s="81"/>
      <c r="G105" s="8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77" customFormat="1" ht="58.5" customHeight="1">
      <c r="A106" s="121" t="s">
        <v>172</v>
      </c>
      <c r="B106" s="121"/>
      <c r="C106" s="121"/>
      <c r="D106" s="121"/>
      <c r="E106" s="121"/>
      <c r="F106" s="121"/>
      <c r="G106" s="122"/>
      <c r="H106" s="123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</row>
  </sheetData>
  <sheetProtection/>
  <mergeCells count="22">
    <mergeCell ref="B89:B90"/>
    <mergeCell ref="A89:A90"/>
    <mergeCell ref="A106:H106"/>
    <mergeCell ref="B6:B7"/>
    <mergeCell ref="B8:B9"/>
    <mergeCell ref="B10:B11"/>
    <mergeCell ref="B12:B13"/>
    <mergeCell ref="A43:A44"/>
    <mergeCell ref="B93:B94"/>
    <mergeCell ref="A93:A94"/>
    <mergeCell ref="B95:B96"/>
    <mergeCell ref="B91:B92"/>
    <mergeCell ref="A91:A92"/>
    <mergeCell ref="A95:A96"/>
    <mergeCell ref="A1:H1"/>
    <mergeCell ref="C70:H70"/>
    <mergeCell ref="A8:A9"/>
    <mergeCell ref="A10:A11"/>
    <mergeCell ref="A12:A13"/>
    <mergeCell ref="A2:H2"/>
    <mergeCell ref="B43:B44"/>
    <mergeCell ref="A6:A7"/>
  </mergeCells>
  <printOptions horizontalCentered="1"/>
  <pageMargins left="0.6692913385826772" right="0.6692913385826772" top="1.1811023622047245" bottom="0.3937007874015748" header="0" footer="0"/>
  <pageSetup fitToHeight="7" horizontalDpi="360" verticalDpi="360" orientation="landscape" paperSize="9" scale="75" r:id="rId2"/>
  <headerFooter differentFirst="1">
    <oddHeader>&amp;C
&amp;"Times New Roman,обычный"&amp;12&amp;P</oddHeader>
  </headerFooter>
  <rowBreaks count="3" manualBreakCount="3">
    <brk id="20" max="7" man="1"/>
    <brk id="63" max="7" man="1"/>
    <brk id="7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2021-05-24T05:07:27Z</cp:lastPrinted>
  <dcterms:created xsi:type="dcterms:W3CDTF">1996-10-08T23:32:33Z</dcterms:created>
  <dcterms:modified xsi:type="dcterms:W3CDTF">2021-05-24T07:58:02Z</dcterms:modified>
  <cp:category/>
  <cp:version/>
  <cp:contentType/>
  <cp:contentStatus/>
</cp:coreProperties>
</file>